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unkollanpadickalraveendran/Documents/"/>
    </mc:Choice>
  </mc:AlternateContent>
  <xr:revisionPtr revIDLastSave="0" documentId="8_{9EA327D6-4EE2-6345-9E25-F1047B387588}" xr6:coauthVersionLast="47" xr6:coauthVersionMax="47" xr10:uidLastSave="{00000000-0000-0000-0000-000000000000}"/>
  <bookViews>
    <workbookView xWindow="0" yWindow="760" windowWidth="34560" windowHeight="20060" activeTab="5" xr2:uid="{00000000-000D-0000-FFFF-FFFF00000000}"/>
  </bookViews>
  <sheets>
    <sheet name="CSE Stipend Pmt Sep - 18" sheetId="10" state="hidden" r:id="rId1"/>
    <sheet name="Sheet1" sheetId="5" state="hidden" r:id="rId2"/>
    <sheet name="Jan 18" sheetId="7" state="hidden" r:id="rId3"/>
    <sheet name="Sheet4" sheetId="8" state="hidden" r:id="rId4"/>
    <sheet name="Argos data verification" sheetId="9" state="hidden" r:id="rId5"/>
    <sheet name="Stipend Pmt Nov-19 " sheetId="14" r:id="rId6"/>
  </sheets>
  <externalReferences>
    <externalReference r:id="rId7"/>
  </externalReferences>
  <definedNames>
    <definedName name="_xlnm.Print_Area" localSheetId="0">'CSE Stipend Pmt Sep - 18'!$A$1:$O$96</definedName>
    <definedName name="_xlnm.Print_Area" localSheetId="2">'Jan 18'!$A$1:$H$145</definedName>
    <definedName name="_xlnm.Print_Area" localSheetId="5">'Stipend Pmt Nov-19 '!$A$1:$O$37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4" l="1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J95" i="10"/>
  <c r="S2" i="9"/>
  <c r="T2" i="9"/>
  <c r="S11" i="9"/>
  <c r="S32" i="9"/>
  <c r="S33" i="9"/>
  <c r="S36" i="9"/>
  <c r="S40" i="9"/>
  <c r="S47" i="9"/>
  <c r="S56" i="9"/>
  <c r="S93" i="9"/>
  <c r="S100" i="9"/>
  <c r="S111" i="9"/>
  <c r="S117" i="9"/>
  <c r="S127" i="9"/>
  <c r="S129" i="9"/>
  <c r="S131" i="9"/>
  <c r="S142" i="9"/>
  <c r="S144" i="9"/>
  <c r="S146" i="9"/>
  <c r="S155" i="9"/>
  <c r="S160" i="9"/>
  <c r="S176" i="9"/>
  <c r="S180" i="9"/>
  <c r="S181" i="9"/>
  <c r="S185" i="9"/>
  <c r="S198" i="9"/>
  <c r="S212" i="9"/>
  <c r="S233" i="9"/>
  <c r="S237" i="9"/>
  <c r="S243" i="9"/>
  <c r="S244" i="9"/>
  <c r="S247" i="9"/>
  <c r="S252" i="9"/>
  <c r="S254" i="9"/>
  <c r="S256" i="9"/>
  <c r="E141" i="7"/>
  <c r="E84" i="7"/>
  <c r="E32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3" i="5"/>
</calcChain>
</file>

<file path=xl/sharedStrings.xml><?xml version="1.0" encoding="utf-8"?>
<sst xmlns="http://schemas.openxmlformats.org/spreadsheetml/2006/main" count="6252" uniqueCount="1404">
  <si>
    <t>Stipend Payment for SEP/ 2018</t>
  </si>
  <si>
    <r>
      <t>Ref. HBKU/CSE/Stipend/</t>
    </r>
    <r>
      <rPr>
        <sz val="11"/>
        <color rgb="FFFF0000"/>
        <rFont val="Calibri"/>
        <family val="2"/>
        <scheme val="minor"/>
      </rPr>
      <t>XXX</t>
    </r>
  </si>
  <si>
    <t>To:   Accounts Payable Manager / QF-Finance</t>
  </si>
  <si>
    <r>
      <t xml:space="preserve">CC:  </t>
    </r>
    <r>
      <rPr>
        <sz val="11"/>
        <color theme="1"/>
        <rFont val="Calibri"/>
        <family val="2"/>
        <scheme val="minor"/>
      </rPr>
      <t xml:space="preserve"> Executive Director / QF-Finance</t>
    </r>
  </si>
  <si>
    <t>CC:  Chief Financial Officer / HBKU-Finance</t>
  </si>
  <si>
    <t>Date: 01/08/2018</t>
  </si>
  <si>
    <r>
      <t xml:space="preserve">Please arrange for the payment of </t>
    </r>
    <r>
      <rPr>
        <b/>
        <sz val="11"/>
        <color theme="1"/>
        <rFont val="Calibri"/>
        <family val="2"/>
        <scheme val="minor"/>
      </rPr>
      <t>QR 577,000</t>
    </r>
    <r>
      <rPr>
        <sz val="11"/>
        <color theme="1"/>
        <rFont val="Calibri"/>
        <family val="2"/>
        <scheme val="minor"/>
      </rPr>
      <t xml:space="preserve">/- stipend to the following students receiving scholarships via bank transfer to their respective below bank accounts. The HBKU account to be charged is </t>
    </r>
    <r>
      <rPr>
        <b/>
        <sz val="11"/>
        <color theme="1"/>
        <rFont val="Calibri"/>
        <family val="2"/>
        <scheme val="minor"/>
      </rPr>
      <t xml:space="preserve">HU.BA.856.725011 </t>
    </r>
  </si>
  <si>
    <t>#</t>
  </si>
  <si>
    <t xml:space="preserve">QID Student Name </t>
  </si>
  <si>
    <t>Banner Student Name</t>
  </si>
  <si>
    <t>Banner ID</t>
  </si>
  <si>
    <t>Qatar ID</t>
  </si>
  <si>
    <t>Admittance Year</t>
  </si>
  <si>
    <t>Citizenship</t>
  </si>
  <si>
    <t>College</t>
  </si>
  <si>
    <t>Program</t>
  </si>
  <si>
    <t>Amount</t>
  </si>
  <si>
    <t xml:space="preserve">IBAN </t>
  </si>
  <si>
    <t>Bank Name</t>
  </si>
  <si>
    <t>Swift Code</t>
  </si>
  <si>
    <t>Status Check</t>
  </si>
  <si>
    <t>Further Notes</t>
  </si>
  <si>
    <t>Ahmad Najjar</t>
  </si>
  <si>
    <t>2015-16</t>
  </si>
  <si>
    <t>United Kingdom</t>
  </si>
  <si>
    <t>CSE</t>
  </si>
  <si>
    <t>Biomedical &amp;Biological Science</t>
  </si>
  <si>
    <t xml:space="preserve">QA39 QISB 0115 4313 0060 2001 3037 1 </t>
  </si>
  <si>
    <t xml:space="preserve">Qatar Islamic Bank (QIB) </t>
  </si>
  <si>
    <t>Active</t>
  </si>
  <si>
    <t>Ahmed Sodiq</t>
  </si>
  <si>
    <t>Nigeria</t>
  </si>
  <si>
    <t>QA02 QNBA 0000 0000 0035 3751 7204 3</t>
  </si>
  <si>
    <t>QNB</t>
  </si>
  <si>
    <t>Ahmer Balouch</t>
  </si>
  <si>
    <t>Ahmer Ali Bozdar Baloch</t>
  </si>
  <si>
    <t>Pakistan</t>
  </si>
  <si>
    <t>Sustainable Energy</t>
  </si>
  <si>
    <t>QA94 QNBA 0000 0000 0035 3879 7904 3</t>
  </si>
  <si>
    <t>Faisal Mumtaz</t>
  </si>
  <si>
    <t>Faisal Ahmed Mumtaz</t>
  </si>
  <si>
    <t>QA14 QNBA 0000 0000 0035 3757 0804 3</t>
  </si>
  <si>
    <t>QNB - Qatar Foundation</t>
  </si>
  <si>
    <t>QNBAQAQA</t>
  </si>
  <si>
    <t>Hajar Farzaneh</t>
  </si>
  <si>
    <t>Hajar Ali Hussain Farzaneh</t>
  </si>
  <si>
    <t>Iran (Islamic Republic Of)</t>
  </si>
  <si>
    <t>Sustainable Environment</t>
  </si>
  <si>
    <t>QA34 QNBA 0000 0000 0027 3352 6904 3</t>
  </si>
  <si>
    <t>Ibrahim Ari</t>
  </si>
  <si>
    <t>Turkey</t>
  </si>
  <si>
    <t>QA84 QNBA 0000 0000 0035 3736 2904 3</t>
  </si>
  <si>
    <t>Irfan Batur</t>
  </si>
  <si>
    <t>QA40 QNBA 0000 0000 0035 3751 8804 3</t>
  </si>
  <si>
    <t>Mohamed Alhaj</t>
  </si>
  <si>
    <t>Mohamed Atta Elmanan Bakhit Alhaj</t>
  </si>
  <si>
    <t>Sudan</t>
  </si>
  <si>
    <t xml:space="preserve">QA78 QISB 0000 0000 0150 4583 6001 0 </t>
  </si>
  <si>
    <t>Qatar Islamic Bank QIB</t>
  </si>
  <si>
    <t>Nurettin Sezer</t>
  </si>
  <si>
    <t>QA21 QNBA 0000 0000 0035 3736 2804 3</t>
  </si>
  <si>
    <t>Raghavendran Sivasubramanian</t>
  </si>
  <si>
    <t>India</t>
  </si>
  <si>
    <t>QA07 QNBA 0000 0000 0035 2472 0800 1</t>
  </si>
  <si>
    <t>Shahzada Pamir Aly</t>
  </si>
  <si>
    <t>QA72 QNBA 0000 0000 0035 3757 1204 3</t>
  </si>
  <si>
    <t>Shoukat Khan</t>
  </si>
  <si>
    <t>Shoukat Alim Khan</t>
  </si>
  <si>
    <t>QA43 QNBA 0000 0000 0035 3757 1004 3</t>
  </si>
  <si>
    <t>Tejvir Singh</t>
  </si>
  <si>
    <t>QA13 QNBA 0000 0000 0230 3767 6804 3</t>
  </si>
  <si>
    <t>Waqas Nawaz</t>
  </si>
  <si>
    <t>QA72 QNBA 0000 0000 0035 2471 6900 1</t>
  </si>
  <si>
    <t>QNBAQAQAXXX</t>
  </si>
  <si>
    <t>Abdulghani  Khilan</t>
  </si>
  <si>
    <t>Abdulghani Khilan</t>
  </si>
  <si>
    <t>2016-17</t>
  </si>
  <si>
    <t>Syrian Arab Republic</t>
  </si>
  <si>
    <t>QA59 QNBA 0000 0000 0035 4116 6804 3</t>
  </si>
  <si>
    <t>Abdurrahman Mohamed Elbasir</t>
  </si>
  <si>
    <t>Abdurrahman  Elbasir</t>
  </si>
  <si>
    <t>Liberia</t>
  </si>
  <si>
    <t>Computer Science &amp; Engineering</t>
  </si>
  <si>
    <t>QA02 QNBA 0000 0000 0035 4094 1304 3</t>
  </si>
  <si>
    <t>Arwa Aldaalis</t>
  </si>
  <si>
    <t>Arwa A.H. Aldaalis</t>
  </si>
  <si>
    <t>Palestinian Territory, Occupie</t>
  </si>
  <si>
    <t>QA68 QISB 0109 4889 0110 1001 7190 7</t>
  </si>
  <si>
    <t>Qatar Islamic Bank</t>
  </si>
  <si>
    <t>Athar Kamal</t>
  </si>
  <si>
    <t>QA56 QNBA 0000 0000 0035 4114 3704 3</t>
  </si>
  <si>
    <t>Atiq ur Rehman</t>
  </si>
  <si>
    <t>Atiq Ur Rehman</t>
  </si>
  <si>
    <t>QA37 QNBA 0000 0000 0035 4114 2904 3</t>
  </si>
  <si>
    <t>AEIT SAMIR</t>
  </si>
  <si>
    <t>Ayat Samir Mah'd Hammad</t>
  </si>
  <si>
    <t>Jordan</t>
  </si>
  <si>
    <t>QA76 MAFR 0000 0000 0006 5113 0800 1</t>
  </si>
  <si>
    <t>Masraf Al Rayan</t>
  </si>
  <si>
    <t>Bilikis Oluwatoyin Banire</t>
  </si>
  <si>
    <t>QA38 QNBA 0000 0000 0035 4123 7904 3</t>
  </si>
  <si>
    <t>Bushra Memon</t>
  </si>
  <si>
    <t>QA36 QISB 0121 2645 0020 2001 6259 1</t>
  </si>
  <si>
    <t>Qatar Islamic Bank (QIB)</t>
  </si>
  <si>
    <t>Graduated</t>
  </si>
  <si>
    <t>Accepted to PhD</t>
  </si>
  <si>
    <t>Drishya George</t>
  </si>
  <si>
    <t>Drishya Maria George</t>
  </si>
  <si>
    <t>QA14 CBQA 0000 0000 4610 5195 8710 1</t>
  </si>
  <si>
    <t>Commercial Bank of Qatar</t>
  </si>
  <si>
    <t>Furqan Tahir</t>
  </si>
  <si>
    <t>Furqan  Tahir</t>
  </si>
  <si>
    <t>QA15 QNBA 0000 0000 0035 4132 2704 3</t>
  </si>
  <si>
    <t>Ghadeer Abuoda</t>
  </si>
  <si>
    <t>Ghadeer Said AbuOda</t>
  </si>
  <si>
    <t>QA11 QNBA 0000 0000 0035 4157 3204 3</t>
  </si>
  <si>
    <t>Heba Yasin</t>
  </si>
  <si>
    <t>Heba Rashid Yasin</t>
  </si>
  <si>
    <t>New Zealand</t>
  </si>
  <si>
    <t>QA30 QISB 0000 0000 0112 0565 8001 8</t>
  </si>
  <si>
    <t>Previously applied for extension of scholarship. This case was approved to the end of summer due to changes in advisor and lab access limitations.</t>
  </si>
  <si>
    <t>Hend Kamal Gedawy</t>
  </si>
  <si>
    <t>Egypt</t>
  </si>
  <si>
    <t>QA57 QISB 0000 0000 0151 3988 1001 7</t>
  </si>
  <si>
    <t>Karim Shalaby</t>
  </si>
  <si>
    <t>Karim Esmat Shalaby</t>
  </si>
  <si>
    <t>QA03 QIIB 0000 0000 2225 0442 2000 1</t>
  </si>
  <si>
    <t>Qatar International Islamic Bank</t>
  </si>
  <si>
    <t>New Admission letter to PhD offered. Stipend to continue throughout summer unless offer not accepted.</t>
  </si>
  <si>
    <t>Kholoud Khalil Aldous</t>
  </si>
  <si>
    <t>QA41 QNBA 0000 0000 0225 4015 4500 1</t>
  </si>
  <si>
    <t>Mehzabeen Mannan</t>
  </si>
  <si>
    <t>Mehzabeen  Mannan</t>
  </si>
  <si>
    <t>Bangladesh</t>
  </si>
  <si>
    <t>QA57 QNBA 0000 0000 0035 4123 8704 3</t>
  </si>
  <si>
    <t>Nagla Mohamed</t>
  </si>
  <si>
    <t>Nagla Kamal Mohamed</t>
  </si>
  <si>
    <t>United States</t>
  </si>
  <si>
    <t>QA44 QISB 0000 0000 0112 1507 2001 2</t>
  </si>
  <si>
    <t>QIB</t>
  </si>
  <si>
    <t>Rand ElShorafa</t>
  </si>
  <si>
    <t>Rand Essam ElShorafa</t>
  </si>
  <si>
    <t>QA40 QNBA 0000 0000 0224 4131 5304 3</t>
  </si>
  <si>
    <t>Safae Sali</t>
  </si>
  <si>
    <t>Morocco</t>
  </si>
  <si>
    <t>QA17 QNBA 0000 0000 0035 4095 9804 3</t>
  </si>
  <si>
    <t>New Admission letter to PhD offered. Stipend to continue throughout summer unless offer not accepted. May be dependent on GRE submission.</t>
  </si>
  <si>
    <t>Sara Ahmad</t>
  </si>
  <si>
    <t>Sara  Ahmad</t>
  </si>
  <si>
    <t>QA19 QIIB 0000 0000 2222 4900 4520 1</t>
  </si>
  <si>
    <t>Tahir Abdul Rehman</t>
  </si>
  <si>
    <t>TAHIR  ABDULREHMAN</t>
  </si>
  <si>
    <t>QA43 MAFR 0000 0000 0006 5343 7500 1</t>
  </si>
  <si>
    <t>Tsz Ngai Lin</t>
  </si>
  <si>
    <t>China</t>
  </si>
  <si>
    <t>QA06 QNBA 0000 0000 0035 4225 2504 3</t>
  </si>
  <si>
    <t>Yasmeen Salameh</t>
  </si>
  <si>
    <t>Yasmeen Mahmoud Salameh</t>
  </si>
  <si>
    <t>Genomics &amp; Precision Medicine</t>
  </si>
  <si>
    <t>QA60 QIIB 0000 0000 6646 5657 1720 1</t>
  </si>
  <si>
    <t>Amal Abdelmageed</t>
  </si>
  <si>
    <t>Amal Elfatih Abdelmageed</t>
  </si>
  <si>
    <t>2017-18</t>
  </si>
  <si>
    <t>QA67QNBA000000000060617928043</t>
  </si>
  <si>
    <t>Areej Mesleh</t>
  </si>
  <si>
    <t>Areej  Mesleh</t>
  </si>
  <si>
    <t>Genomics &amp;Precision Medicine</t>
  </si>
  <si>
    <t>QA25 QNBA 0000 0000 0224 3201 3904 3</t>
  </si>
  <si>
    <t>Asma Elashi</t>
  </si>
  <si>
    <t>Biological &amp;Biomedical Science</t>
  </si>
  <si>
    <t>QA07 ABQQ 0000 0000 0007 3406 9550 1</t>
  </si>
  <si>
    <t>Ahli Bank</t>
  </si>
  <si>
    <t>ABQQQAQA</t>
  </si>
  <si>
    <t>Edin Salkovic</t>
  </si>
  <si>
    <t>Edin  Salkovic</t>
  </si>
  <si>
    <t>Yugoslavia</t>
  </si>
  <si>
    <t>QA49 QNBA 0000 0000 0035 4407 7404 3</t>
  </si>
  <si>
    <t>Eman  Wehedy Elsayed Abdelsalam</t>
  </si>
  <si>
    <t>Eman Wehedy Elsayed Abdelsalam</t>
  </si>
  <si>
    <t>QA06 QIIB 0000 0000 2007 1139 3020 1</t>
  </si>
  <si>
    <t>Qatar international Islamic bank</t>
  </si>
  <si>
    <t>QIIBQAQA</t>
  </si>
  <si>
    <t>Eman Aldous</t>
  </si>
  <si>
    <t>Eman Khaleel Rashied Aldous</t>
  </si>
  <si>
    <t>QA10 QISB 0000 0000 0110 9548 5001 3</t>
  </si>
  <si>
    <t>QISBQAQA</t>
  </si>
  <si>
    <t>Faran Farooq</t>
  </si>
  <si>
    <t>QA41 QNBA 0000 0000 0035 2820 4804 3</t>
  </si>
  <si>
    <t>Ghada Mohammed Yousif</t>
  </si>
  <si>
    <t>Ghada Yousif Mohammed Yousif</t>
  </si>
  <si>
    <t>QA54 QNBA 0000 0000 0035 4422 2604 3</t>
  </si>
  <si>
    <t>Haile Tecle Woldesellasse</t>
  </si>
  <si>
    <t>Eritrea</t>
  </si>
  <si>
    <t>QA95 QNBA 0000 0000 0035 4418 9104 3</t>
  </si>
  <si>
    <t>Iman Hawari</t>
  </si>
  <si>
    <t>Iman  Hawari</t>
  </si>
  <si>
    <t>QA28 QNBA 0000 0000 0035 4444 9204 3</t>
  </si>
  <si>
    <t>Ismail Walid Khalil Almanassra</t>
  </si>
  <si>
    <t>QA72 QNBA 0000 0000 0035 4434 1804 3</t>
  </si>
  <si>
    <t>Isra Mohamed Ali</t>
  </si>
  <si>
    <t>Libyan Arab Jamahiriya</t>
  </si>
  <si>
    <t>Cybersecurity</t>
  </si>
  <si>
    <t>QA21 QNBA 0000 0000 0060 4446 3604 3</t>
  </si>
  <si>
    <t>Israa Elbashir</t>
  </si>
  <si>
    <t>QA36 MAFR 0000 0000 0006 5143 3900 1</t>
  </si>
  <si>
    <t>MAFRQAQAXXX</t>
  </si>
  <si>
    <t>Kholoud Bastaki</t>
  </si>
  <si>
    <t>Qatar</t>
  </si>
  <si>
    <t>QA55 QNBA 0000 0000 0171 3767 4504 3</t>
  </si>
  <si>
    <t>Kripa Subhadra Keyan</t>
  </si>
  <si>
    <t>QA86 QNBA 0000 0000 0035 4435 2604 3</t>
  </si>
  <si>
    <t>Lubna Eliyan</t>
  </si>
  <si>
    <t>Lubna  Eliyan</t>
  </si>
  <si>
    <t>QA65 MAFR 0000 0000 0006 4964 8010 0</t>
  </si>
  <si>
    <t>Maurantonio Caprolu</t>
  </si>
  <si>
    <t>Maurantonio  Caprolu</t>
  </si>
  <si>
    <t>Italy</t>
  </si>
  <si>
    <t>QA57 QNBA 0000 0000 0035 4434 2704 3</t>
  </si>
  <si>
    <t>Md Shafiqul Islam</t>
  </si>
  <si>
    <t>Md Shafiqul  Islam</t>
  </si>
  <si>
    <t>QA04 QNBA 0000 0000 0035 4411 8904 3</t>
  </si>
  <si>
    <t>Mounira Walid Jamil Fayyad</t>
  </si>
  <si>
    <t>QA23 QNBA 0000 0000 0035 3753 3404 3</t>
  </si>
  <si>
    <t>Naela Mahmoud</t>
  </si>
  <si>
    <t>Naela  Mahmoud</t>
  </si>
  <si>
    <t>QA40 DOHB 0220 0340 1790 0100 1000 0</t>
  </si>
  <si>
    <t>Doha Bank</t>
  </si>
  <si>
    <t>DOHBQAQA</t>
  </si>
  <si>
    <t>Omar Adel Ibrahim</t>
  </si>
  <si>
    <t>QA74 MAFR 0000 0000 0006 5324 8110 0</t>
  </si>
  <si>
    <t>Reem Subhi Mohammad Al-Disi</t>
  </si>
  <si>
    <t>Reem Subhi Mohammad Al Disi</t>
  </si>
  <si>
    <t>QA03 MAFR 0000 0000 0006 5141 2600 1</t>
  </si>
  <si>
    <t>Rim Abdul Kader Mousa Bacha</t>
  </si>
  <si>
    <t>QA82 QIIB 0000 0000 4442 0487 0220 1</t>
  </si>
  <si>
    <t>Qatar Islamic International Bank</t>
  </si>
  <si>
    <t>Sabah Mariyam</t>
  </si>
  <si>
    <t>Sabah  Mariyam</t>
  </si>
  <si>
    <t>QA49 QNBA 0000 0000 0171 4130 4604 3</t>
  </si>
  <si>
    <t>Safa Salim</t>
  </si>
  <si>
    <t>Safa  Salim</t>
  </si>
  <si>
    <t>Biological &amp;Biomedical Scs</t>
  </si>
  <si>
    <t xml:space="preserve">QA93 DOHB 0211 0204 9800 0100 2000 0    </t>
  </si>
  <si>
    <t>DOHBQAQAWBB</t>
  </si>
  <si>
    <t>Samar Elkhalifa</t>
  </si>
  <si>
    <t>QA83 QISB 0000 0000 0111 4041 1001 9</t>
  </si>
  <si>
    <t>Sanaa Sharari</t>
  </si>
  <si>
    <t>Sanaa Ali Sharari</t>
  </si>
  <si>
    <t>QA76 QNBA 0000 0000 0035 3859 1404 3</t>
  </si>
  <si>
    <t>Sarah Namany</t>
  </si>
  <si>
    <t>sarah  namany</t>
  </si>
  <si>
    <t>QA47 QNBA 0000 0000 0035 4408 1404 3</t>
  </si>
  <si>
    <t>Sarmadia Ashraf</t>
  </si>
  <si>
    <t>QA73 QIIB 0000 0000 2007 1267 5220 1</t>
  </si>
  <si>
    <t>Shifa Zuhara</t>
  </si>
  <si>
    <t>QA83 QNBA 0000 0000 0171 4130 4504 3</t>
  </si>
  <si>
    <t>Sura Takiddin</t>
  </si>
  <si>
    <t>QA02 QISB 0000 0000 0102 8448 3002 2</t>
  </si>
  <si>
    <t>Syed Hassan Mehdi</t>
  </si>
  <si>
    <t>QA23 QNBA 0000 0000 0035 2837 6604 3</t>
  </si>
  <si>
    <t>Zeenath Safira</t>
  </si>
  <si>
    <t>QA89 QNBA 0000 0000 0060 2191 0904 3</t>
  </si>
  <si>
    <t>QNB, city Centre branch</t>
  </si>
  <si>
    <t>Ummkulthum Ismail Umlai</t>
  </si>
  <si>
    <t>Umm-Kulthum Ismail Umlai</t>
  </si>
  <si>
    <t>Kenya</t>
  </si>
  <si>
    <t>QA70 QNBA 0000 0000 0035 7104 9904 3</t>
  </si>
  <si>
    <t>Qatar National Bank</t>
  </si>
  <si>
    <t>Muhammad Ijaz</t>
  </si>
  <si>
    <t>QA51QNBA000000000035548307043</t>
  </si>
  <si>
    <t>Muhammad Luqman</t>
  </si>
  <si>
    <t>Muhammad  Luqman</t>
  </si>
  <si>
    <t>QA32QNBA000000000035548766001</t>
  </si>
  <si>
    <t>Simone Raponi</t>
  </si>
  <si>
    <t>QA81QNBA000000000035617741043</t>
  </si>
  <si>
    <t>Idris Omer Mohammed</t>
  </si>
  <si>
    <t>IDRIS OMER MOHAMMED</t>
  </si>
  <si>
    <t>QA20QIIB0000 0000 3333 0364 2920 1</t>
  </si>
  <si>
    <t>QIIB</t>
  </si>
  <si>
    <t>Lara Gamgoum</t>
  </si>
  <si>
    <t>Lara Hesham Gamgoum</t>
  </si>
  <si>
    <t>QA62 DOHB 0230 0277 0140 0100 2000 0</t>
  </si>
  <si>
    <t>Study Abroad</t>
  </si>
  <si>
    <t>Xiao Qiang</t>
  </si>
  <si>
    <t>QA38 QNBA 0000 0000 0035 4424 4904 3</t>
  </si>
  <si>
    <t>Nuha Swaidan</t>
  </si>
  <si>
    <t>QA21QISB000000000150951290010</t>
  </si>
  <si>
    <t>?</t>
  </si>
  <si>
    <t>New Student not on Argos yet; scholarship agreement available</t>
  </si>
  <si>
    <t xml:space="preserve">               QR</t>
  </si>
  <si>
    <t>Dr. Hamish Mackey</t>
  </si>
  <si>
    <t>QID</t>
  </si>
  <si>
    <t>SPRIDEN_ID</t>
  </si>
  <si>
    <t>SPRIDEN_FIRST_NAME</t>
  </si>
  <si>
    <t>SPRIDEN_MI</t>
  </si>
  <si>
    <t>SPRIDEN_LAST_NAME</t>
  </si>
  <si>
    <t>SFRSTCR_TERM_CODE</t>
  </si>
  <si>
    <t>ADMIT_TERM</t>
  </si>
  <si>
    <t>Name Full</t>
  </si>
  <si>
    <t>Nationality</t>
  </si>
  <si>
    <t>EB3088972</t>
  </si>
  <si>
    <t>Augusto</t>
  </si>
  <si>
    <t>Manuel</t>
  </si>
  <si>
    <t>Lucas</t>
  </si>
  <si>
    <t>Philippines</t>
  </si>
  <si>
    <t>Abdulrahman</t>
  </si>
  <si>
    <t>Mohamed</t>
  </si>
  <si>
    <t>ElKelani</t>
  </si>
  <si>
    <t>Al Mohannadi</t>
  </si>
  <si>
    <t>Ahmed</t>
  </si>
  <si>
    <t>Al-horr</t>
  </si>
  <si>
    <t>Johanne Gren</t>
  </si>
  <si>
    <t>Duhay</t>
  </si>
  <si>
    <t>Medina</t>
  </si>
  <si>
    <t>Shaheer</t>
  </si>
  <si>
    <t>Bakali</t>
  </si>
  <si>
    <t>Rania</t>
  </si>
  <si>
    <t>Elsharafa</t>
  </si>
  <si>
    <t>Tala</t>
  </si>
  <si>
    <t>Basem</t>
  </si>
  <si>
    <t>Anabtawi</t>
  </si>
  <si>
    <t>Mahmoud</t>
  </si>
  <si>
    <t>ELraei</t>
  </si>
  <si>
    <t>Asra</t>
  </si>
  <si>
    <t>Saeed</t>
  </si>
  <si>
    <t>Bashir</t>
  </si>
  <si>
    <t>Omar</t>
  </si>
  <si>
    <t>Elwalid</t>
  </si>
  <si>
    <t>Elshal</t>
  </si>
  <si>
    <t>Ghassan</t>
  </si>
  <si>
    <t>Marwan</t>
  </si>
  <si>
    <t>Saad</t>
  </si>
  <si>
    <t>Shorok</t>
  </si>
  <si>
    <t>Ayman</t>
  </si>
  <si>
    <t>Amara</t>
  </si>
  <si>
    <t>Tunisia</t>
  </si>
  <si>
    <t>Mohammad</t>
  </si>
  <si>
    <t>Ahmad</t>
  </si>
  <si>
    <t>Al-Sooj</t>
  </si>
  <si>
    <t>Zinia</t>
  </si>
  <si>
    <t>Jaha</t>
  </si>
  <si>
    <t>Jalal</t>
  </si>
  <si>
    <t>Almiqdad</t>
  </si>
  <si>
    <t>Jamal Musa</t>
  </si>
  <si>
    <t>Elzein</t>
  </si>
  <si>
    <t>Safiya</t>
  </si>
  <si>
    <t>Jan</t>
  </si>
  <si>
    <t>Moza</t>
  </si>
  <si>
    <t>Hamad</t>
  </si>
  <si>
    <t>Alkaabi</t>
  </si>
  <si>
    <t>Sara</t>
  </si>
  <si>
    <t>Gadelmoula</t>
  </si>
  <si>
    <t>Bashayer</t>
  </si>
  <si>
    <t xml:space="preserve"> Abdulla</t>
  </si>
  <si>
    <t>Al-Mohammed</t>
  </si>
  <si>
    <t>Muza</t>
  </si>
  <si>
    <t>Jassim</t>
  </si>
  <si>
    <t>Alobaidan</t>
  </si>
  <si>
    <t>Mhd Talal</t>
  </si>
  <si>
    <t>Al Mahmalji</t>
  </si>
  <si>
    <t>Mohammed</t>
  </si>
  <si>
    <t>Nasser N A</t>
  </si>
  <si>
    <t>Al-Naimi</t>
  </si>
  <si>
    <t>Zaynab</t>
  </si>
  <si>
    <t>Hussein</t>
  </si>
  <si>
    <t>Makki</t>
  </si>
  <si>
    <t>Muna</t>
  </si>
  <si>
    <t xml:space="preserve"> Abdulaziz</t>
  </si>
  <si>
    <t>Al-sulaiti</t>
  </si>
  <si>
    <t>kenana</t>
  </si>
  <si>
    <t>Dalle</t>
  </si>
  <si>
    <t>Lebanon</t>
  </si>
  <si>
    <t>Selmane</t>
  </si>
  <si>
    <t>Nouar</t>
  </si>
  <si>
    <t>Tabet</t>
  </si>
  <si>
    <t>Algeria</t>
  </si>
  <si>
    <t>Amna</t>
  </si>
  <si>
    <t>Solyman Zaid</t>
  </si>
  <si>
    <t>AbouNahia</t>
  </si>
  <si>
    <t>Majed</t>
  </si>
  <si>
    <t>Al-Nisf</t>
  </si>
  <si>
    <t>Aqsa</t>
  </si>
  <si>
    <t>Nazir</t>
  </si>
  <si>
    <t>Mohamed Marzouk</t>
  </si>
  <si>
    <t>Ibrahim</t>
  </si>
  <si>
    <t>Saleh</t>
  </si>
  <si>
    <t>Musleh</t>
  </si>
  <si>
    <t>Wael</t>
  </si>
  <si>
    <t>Rady Mohamed Khalil</t>
  </si>
  <si>
    <t>Radwan</t>
  </si>
  <si>
    <t>Mosaad</t>
  </si>
  <si>
    <t>Eldaraa</t>
  </si>
  <si>
    <t>Dabeeruddin</t>
  </si>
  <si>
    <t>Syed</t>
  </si>
  <si>
    <t>Aljazi</t>
  </si>
  <si>
    <t>Nasseer</t>
  </si>
  <si>
    <t>Aljabor</t>
  </si>
  <si>
    <t>Anas</t>
  </si>
  <si>
    <t>Abdel Rahman</t>
  </si>
  <si>
    <t>Abdulaziz</t>
  </si>
  <si>
    <t>Yousuf</t>
  </si>
  <si>
    <t>Al-Homaid</t>
  </si>
  <si>
    <t>Noora</t>
  </si>
  <si>
    <t>Al-Maslamani</t>
  </si>
  <si>
    <t>Shaymaa</t>
  </si>
  <si>
    <t>Fawzi</t>
  </si>
  <si>
    <t>Khalifa</t>
  </si>
  <si>
    <t>Alanood</t>
  </si>
  <si>
    <t>Alkuwari</t>
  </si>
  <si>
    <t>Sarah</t>
  </si>
  <si>
    <t>Al Hussaini</t>
  </si>
  <si>
    <t>Al-Mulla</t>
  </si>
  <si>
    <t>Ameema</t>
  </si>
  <si>
    <t>Zainab</t>
  </si>
  <si>
    <t>ALI</t>
  </si>
  <si>
    <t>KHALIL</t>
  </si>
  <si>
    <t>ELDOUS</t>
  </si>
  <si>
    <t>sharoug</t>
  </si>
  <si>
    <t>alkhater</t>
  </si>
  <si>
    <t>Faran</t>
  </si>
  <si>
    <t>Farooq</t>
  </si>
  <si>
    <t>Afaf</t>
  </si>
  <si>
    <t>AlSherawi</t>
  </si>
  <si>
    <t>Israa</t>
  </si>
  <si>
    <t>Elbashir</t>
  </si>
  <si>
    <t>Dalal</t>
  </si>
  <si>
    <t>Abdureda</t>
  </si>
  <si>
    <t>Alsharshani</t>
  </si>
  <si>
    <t>Nuha</t>
  </si>
  <si>
    <t>Taysir</t>
  </si>
  <si>
    <t>Swaidan</t>
  </si>
  <si>
    <t>Zenat</t>
  </si>
  <si>
    <t>Mohmmd</t>
  </si>
  <si>
    <t>Kanfosh</t>
  </si>
  <si>
    <t>IDRIS</t>
  </si>
  <si>
    <t>OMER</t>
  </si>
  <si>
    <t>MOHAMMED</t>
  </si>
  <si>
    <t>Munira</t>
  </si>
  <si>
    <t>Ali</t>
  </si>
  <si>
    <t>Aden</t>
  </si>
  <si>
    <t>Somalia</t>
  </si>
  <si>
    <t>Areej</t>
  </si>
  <si>
    <t>Mesleh</t>
  </si>
  <si>
    <t>Naela</t>
  </si>
  <si>
    <t>El Achi</t>
  </si>
  <si>
    <t>Sura</t>
  </si>
  <si>
    <t>Takiddin</t>
  </si>
  <si>
    <t>Almannai</t>
  </si>
  <si>
    <t>Al-Thani</t>
  </si>
  <si>
    <t>Maryam</t>
  </si>
  <si>
    <t>Al-Fehani</t>
  </si>
  <si>
    <t>Eman</t>
  </si>
  <si>
    <t>Radi</t>
  </si>
  <si>
    <t>Talal</t>
  </si>
  <si>
    <t>Shoeb</t>
  </si>
  <si>
    <t>Abouzohri</t>
  </si>
  <si>
    <t>Khalil</t>
  </si>
  <si>
    <t>Abdulla</t>
  </si>
  <si>
    <t>Adnan</t>
  </si>
  <si>
    <t>Fekri</t>
  </si>
  <si>
    <t>Yousef</t>
  </si>
  <si>
    <t>Eassa</t>
  </si>
  <si>
    <t>Al-Shriem</t>
  </si>
  <si>
    <t>Misfer</t>
  </si>
  <si>
    <t>Al-Hababi</t>
  </si>
  <si>
    <t>Syed Hassan</t>
  </si>
  <si>
    <t>Mehdi</t>
  </si>
  <si>
    <t>Priyanka</t>
  </si>
  <si>
    <t>GopalSinh</t>
  </si>
  <si>
    <t>Dodia</t>
  </si>
  <si>
    <t>Fatima</t>
  </si>
  <si>
    <t>Saifaldeen</t>
  </si>
  <si>
    <t>Jamal</t>
  </si>
  <si>
    <t>Al-Ammari</t>
  </si>
  <si>
    <t>Adel</t>
  </si>
  <si>
    <t>Hamed</t>
  </si>
  <si>
    <t>Al-Marwani</t>
  </si>
  <si>
    <t>Aseel</t>
  </si>
  <si>
    <t>Ghazal</t>
  </si>
  <si>
    <t>Hala</t>
  </si>
  <si>
    <t>Abou El Oula</t>
  </si>
  <si>
    <t>MOHAMMED M. A.</t>
  </si>
  <si>
    <t>AL-SADI</t>
  </si>
  <si>
    <t>Yemen</t>
  </si>
  <si>
    <t>nasser</t>
  </si>
  <si>
    <t>Nasser</t>
  </si>
  <si>
    <t>Almejali</t>
  </si>
  <si>
    <t>Alshriem</t>
  </si>
  <si>
    <t>Al-Marri</t>
  </si>
  <si>
    <t>SHAHEEN</t>
  </si>
  <si>
    <t>SAAD</t>
  </si>
  <si>
    <t>AL-KAABI</t>
  </si>
  <si>
    <t>Essa</t>
  </si>
  <si>
    <t>AlKubaisi</t>
  </si>
  <si>
    <t>Isra</t>
  </si>
  <si>
    <t>Ghada</t>
  </si>
  <si>
    <t>Mubarak</t>
  </si>
  <si>
    <t>Aisha</t>
  </si>
  <si>
    <t>Abdulla H A</t>
  </si>
  <si>
    <t>Gaurav</t>
  </si>
  <si>
    <t>Thareja</t>
  </si>
  <si>
    <t>Fuad Ahmed</t>
  </si>
  <si>
    <t>Owaida</t>
  </si>
  <si>
    <t>Rim</t>
  </si>
  <si>
    <t>Abdul Kader</t>
  </si>
  <si>
    <t>Mousa Bacha</t>
  </si>
  <si>
    <t>Asma</t>
  </si>
  <si>
    <t>Elashi</t>
  </si>
  <si>
    <t>AL-Noubi</t>
  </si>
  <si>
    <t>Yasmeen</t>
  </si>
  <si>
    <t>Salameh</t>
  </si>
  <si>
    <t>Al Motawa</t>
  </si>
  <si>
    <t>Karim</t>
  </si>
  <si>
    <t>Esmat</t>
  </si>
  <si>
    <t>Shalaby</t>
  </si>
  <si>
    <t>Bushra</t>
  </si>
  <si>
    <t>Memon</t>
  </si>
  <si>
    <t>Maha</t>
  </si>
  <si>
    <t>AL-Thani</t>
  </si>
  <si>
    <t>Heba</t>
  </si>
  <si>
    <t>Rashid</t>
  </si>
  <si>
    <t>Yasin</t>
  </si>
  <si>
    <t>ALTamimi</t>
  </si>
  <si>
    <t>Al-Housani</t>
  </si>
  <si>
    <t>Sabah</t>
  </si>
  <si>
    <t>Mariyam</t>
  </si>
  <si>
    <t>Farook</t>
  </si>
  <si>
    <t>Alrawi</t>
  </si>
  <si>
    <t>Iraq</t>
  </si>
  <si>
    <t>Namany</t>
  </si>
  <si>
    <t>Safae</t>
  </si>
  <si>
    <t>Sali</t>
  </si>
  <si>
    <t>Al-Hail</t>
  </si>
  <si>
    <t>S.</t>
  </si>
  <si>
    <t>AlMulla</t>
  </si>
  <si>
    <t>Al-Hor</t>
  </si>
  <si>
    <t>Al-Rumaihi</t>
  </si>
  <si>
    <t>Abdulwahab</t>
  </si>
  <si>
    <t>Bukshaisha</t>
  </si>
  <si>
    <t>Wadha</t>
  </si>
  <si>
    <t>Meaad</t>
  </si>
  <si>
    <t>Al-Jassim</t>
  </si>
  <si>
    <t>Hani</t>
  </si>
  <si>
    <t>Ababneh</t>
  </si>
  <si>
    <t>Shaikha</t>
  </si>
  <si>
    <t>Al-Nuaimi</t>
  </si>
  <si>
    <t>Ebubekir</t>
  </si>
  <si>
    <t>Sıddık</t>
  </si>
  <si>
    <t>Sahin</t>
  </si>
  <si>
    <t>Balqes</t>
  </si>
  <si>
    <t>Mohsin</t>
  </si>
  <si>
    <t>Mehzabeen</t>
  </si>
  <si>
    <t>Mannan</t>
  </si>
  <si>
    <t>Khalid</t>
  </si>
  <si>
    <t>Saqr</t>
  </si>
  <si>
    <t>Alhajri</t>
  </si>
  <si>
    <t>Al tamimi</t>
  </si>
  <si>
    <t>Haya</t>
  </si>
  <si>
    <t>Alyasi</t>
  </si>
  <si>
    <t>Shifa</t>
  </si>
  <si>
    <t>Zuhara</t>
  </si>
  <si>
    <t>Reem</t>
  </si>
  <si>
    <t>Hassan</t>
  </si>
  <si>
    <t>ALNaama</t>
  </si>
  <si>
    <t>Ghani Ullah</t>
  </si>
  <si>
    <t>Hafiz</t>
  </si>
  <si>
    <t>Usman</t>
  </si>
  <si>
    <t>Bin</t>
  </si>
  <si>
    <t>Shahid</t>
  </si>
  <si>
    <t>Hanadi</t>
  </si>
  <si>
    <t>Ghanim</t>
  </si>
  <si>
    <t>AL- Thani</t>
  </si>
  <si>
    <t>Al-Thawadi</t>
  </si>
  <si>
    <t>Ibrahim A S</t>
  </si>
  <si>
    <t>Al-Marzooqi</t>
  </si>
  <si>
    <t>mohammed</t>
  </si>
  <si>
    <t>ali</t>
  </si>
  <si>
    <t>alghamdi</t>
  </si>
  <si>
    <t>Kholoud</t>
  </si>
  <si>
    <t>Aldous</t>
  </si>
  <si>
    <t>Noor</t>
  </si>
  <si>
    <t>Hussain</t>
  </si>
  <si>
    <t>Al-Ansari</t>
  </si>
  <si>
    <t>Hend</t>
  </si>
  <si>
    <t>Kamal</t>
  </si>
  <si>
    <t>Gedawy</t>
  </si>
  <si>
    <t>Tsz Ngai</t>
  </si>
  <si>
    <t>Lin</t>
  </si>
  <si>
    <t>Kamela</t>
  </si>
  <si>
    <t>Al-Mannai</t>
  </si>
  <si>
    <t>Hind</t>
  </si>
  <si>
    <t>Almerekhi</t>
  </si>
  <si>
    <t>Ghadeer</t>
  </si>
  <si>
    <t>Said</t>
  </si>
  <si>
    <t>AbuOda</t>
  </si>
  <si>
    <t>Abdurrahman</t>
  </si>
  <si>
    <t>Elbasir</t>
  </si>
  <si>
    <t>Al-Kubaisi</t>
  </si>
  <si>
    <t>Fahad</t>
  </si>
  <si>
    <t>Al-Qahtani</t>
  </si>
  <si>
    <t>Edin</t>
  </si>
  <si>
    <t>Salkovic</t>
  </si>
  <si>
    <t>Alkhzami</t>
  </si>
  <si>
    <t>Salman A H</t>
  </si>
  <si>
    <t>Al-Harami</t>
  </si>
  <si>
    <t>Jaber</t>
  </si>
  <si>
    <t>Sadiqe</t>
  </si>
  <si>
    <t>Al-khori</t>
  </si>
  <si>
    <t>Sami</t>
  </si>
  <si>
    <t>Elzeiny</t>
  </si>
  <si>
    <t>Bilikis</t>
  </si>
  <si>
    <t>Oluwatoyin</t>
  </si>
  <si>
    <t>Banire</t>
  </si>
  <si>
    <t>Simone</t>
  </si>
  <si>
    <t>Raponi</t>
  </si>
  <si>
    <t>Atiq</t>
  </si>
  <si>
    <t>Ur</t>
  </si>
  <si>
    <t>Rehman</t>
  </si>
  <si>
    <t>Aref</t>
  </si>
  <si>
    <t>Al-Tamimi</t>
  </si>
  <si>
    <t>Masoud</t>
  </si>
  <si>
    <t>Udi</t>
  </si>
  <si>
    <t>Mwinyi</t>
  </si>
  <si>
    <t>Tanzania, United Republic of</t>
  </si>
  <si>
    <t>Mohnad</t>
  </si>
  <si>
    <t>Abunada</t>
  </si>
  <si>
    <t>Maurantonio</t>
  </si>
  <si>
    <t>Caprolu</t>
  </si>
  <si>
    <t>Al-Rashid</t>
  </si>
  <si>
    <t>Al-Shaibani</t>
  </si>
  <si>
    <t>Qiang</t>
  </si>
  <si>
    <t>Xiao</t>
  </si>
  <si>
    <t>Md Shafiqul</t>
  </si>
  <si>
    <t>Islam</t>
  </si>
  <si>
    <t>Javier</t>
  </si>
  <si>
    <t>Hernandez Fernandez</t>
  </si>
  <si>
    <t>Spain</t>
  </si>
  <si>
    <t>Lubna</t>
  </si>
  <si>
    <t>Eliyan</t>
  </si>
  <si>
    <t>Aboubakr</t>
  </si>
  <si>
    <t>Aqle</t>
  </si>
  <si>
    <t>Muhammad</t>
  </si>
  <si>
    <t>Ijaz</t>
  </si>
  <si>
    <t>AlHasan</t>
  </si>
  <si>
    <t>AlSammarraie</t>
  </si>
  <si>
    <t>Bahrain</t>
  </si>
  <si>
    <t>Sana</t>
  </si>
  <si>
    <t>Faiyz</t>
  </si>
  <si>
    <t>Alfarsi</t>
  </si>
  <si>
    <t>Elmahdi Abderrahim</t>
  </si>
  <si>
    <t>Bentafat</t>
  </si>
  <si>
    <t>Danya</t>
  </si>
  <si>
    <t>A</t>
  </si>
  <si>
    <t>Al-Mohsin</t>
  </si>
  <si>
    <t>Hussin</t>
  </si>
  <si>
    <t>Zeenath</t>
  </si>
  <si>
    <t>Safira</t>
  </si>
  <si>
    <t>Wehedy Elsayed</t>
  </si>
  <si>
    <t>Abdelsalam</t>
  </si>
  <si>
    <t>Umm-Kulthum</t>
  </si>
  <si>
    <t>Ismail</t>
  </si>
  <si>
    <t>Umlai</t>
  </si>
  <si>
    <t>Wafa</t>
  </si>
  <si>
    <t>Abdulsalam Abdulrazzaq</t>
  </si>
  <si>
    <t>al-Ameri</t>
  </si>
  <si>
    <t>KRIPA</t>
  </si>
  <si>
    <t>SUBHADRA</t>
  </si>
  <si>
    <t>KEYAN</t>
  </si>
  <si>
    <t>Iman</t>
  </si>
  <si>
    <t>Hawari</t>
  </si>
  <si>
    <t>Subhi Mohammad</t>
  </si>
  <si>
    <t>Al Disi</t>
  </si>
  <si>
    <t>Yousif Mohammed</t>
  </si>
  <si>
    <t>Yousif</t>
  </si>
  <si>
    <t>Bastaki</t>
  </si>
  <si>
    <t>Amal</t>
  </si>
  <si>
    <t>Elfatih</t>
  </si>
  <si>
    <t>abdelmageed</t>
  </si>
  <si>
    <t>Sarmadia</t>
  </si>
  <si>
    <t>Ashraf</t>
  </si>
  <si>
    <t>Yasmin</t>
  </si>
  <si>
    <t>Walid</t>
  </si>
  <si>
    <t>Abu Aqel</t>
  </si>
  <si>
    <t>Sanaa</t>
  </si>
  <si>
    <t>Sharari</t>
  </si>
  <si>
    <t>Mounira</t>
  </si>
  <si>
    <t>Walid Jamil</t>
  </si>
  <si>
    <t>Fayyad</t>
  </si>
  <si>
    <t>Najjar</t>
  </si>
  <si>
    <t>Sahar</t>
  </si>
  <si>
    <t>Isa</t>
  </si>
  <si>
    <t>Daas</t>
  </si>
  <si>
    <t>Canada</t>
  </si>
  <si>
    <t>Ghaneya</t>
  </si>
  <si>
    <t>Mesaad</t>
  </si>
  <si>
    <t>Al-Khadairi</t>
  </si>
  <si>
    <t>Drishya</t>
  </si>
  <si>
    <t>Maria</t>
  </si>
  <si>
    <t>George</t>
  </si>
  <si>
    <t>Hibah</t>
  </si>
  <si>
    <t>Shaath</t>
  </si>
  <si>
    <t>England</t>
  </si>
  <si>
    <t>Asha</t>
  </si>
  <si>
    <t>Abdelsalam Ali</t>
  </si>
  <si>
    <t>Elmi</t>
  </si>
  <si>
    <t>Arwa</t>
  </si>
  <si>
    <t>A.H.</t>
  </si>
  <si>
    <t>Aldaalis</t>
  </si>
  <si>
    <t>Bakhita</t>
  </si>
  <si>
    <t>Meqbel</t>
  </si>
  <si>
    <t>Idil</t>
  </si>
  <si>
    <t>Djibouti</t>
  </si>
  <si>
    <t>Ayeshah</t>
  </si>
  <si>
    <t>Yaghoub</t>
  </si>
  <si>
    <t>Madani</t>
  </si>
  <si>
    <t>Ayat</t>
  </si>
  <si>
    <t>Samir Mah'd</t>
  </si>
  <si>
    <t>Hammad</t>
  </si>
  <si>
    <t>TAHIR</t>
  </si>
  <si>
    <t>ABDULREHMAN</t>
  </si>
  <si>
    <t>MOHD</t>
  </si>
  <si>
    <t>Khaleel Rashied</t>
  </si>
  <si>
    <t>Abdulghani</t>
  </si>
  <si>
    <t>Khilan</t>
  </si>
  <si>
    <t>Nedham</t>
  </si>
  <si>
    <t>Alshafai</t>
  </si>
  <si>
    <t>Safa</t>
  </si>
  <si>
    <t>Salim</t>
  </si>
  <si>
    <t>Yaser</t>
  </si>
  <si>
    <t>Ammar</t>
  </si>
  <si>
    <t>AlSarraj</t>
  </si>
  <si>
    <t>Khaoula</t>
  </si>
  <si>
    <t>Errafii</t>
  </si>
  <si>
    <t>Manal</t>
  </si>
  <si>
    <t>Al Salama</t>
  </si>
  <si>
    <t>Alsarraj</t>
  </si>
  <si>
    <t>Dana</t>
  </si>
  <si>
    <t>Abdeen</t>
  </si>
  <si>
    <t>Al-sharshani</t>
  </si>
  <si>
    <t>Tejvir</t>
  </si>
  <si>
    <t>Singh</t>
  </si>
  <si>
    <t>Luqman</t>
  </si>
  <si>
    <t>Mohd</t>
  </si>
  <si>
    <t>Muneera</t>
  </si>
  <si>
    <t>Iyad Mohammad</t>
  </si>
  <si>
    <t>Athar</t>
  </si>
  <si>
    <t>Al-Kaabi</t>
  </si>
  <si>
    <t>Shoukat</t>
  </si>
  <si>
    <t>Alim</t>
  </si>
  <si>
    <t>Khan</t>
  </si>
  <si>
    <t>Ahmer</t>
  </si>
  <si>
    <t>Ali Bozdar</t>
  </si>
  <si>
    <t>Baloch</t>
  </si>
  <si>
    <t>Xuan</t>
  </si>
  <si>
    <t>Li</t>
  </si>
  <si>
    <t>Amera</t>
  </si>
  <si>
    <t>Al Mannai</t>
  </si>
  <si>
    <t>Faisal</t>
  </si>
  <si>
    <t>Mumtaz</t>
  </si>
  <si>
    <t>Ari</t>
  </si>
  <si>
    <t>Qiangshun</t>
  </si>
  <si>
    <t>Guan</t>
  </si>
  <si>
    <t>Al-Khori</t>
  </si>
  <si>
    <t>Al-Haidous</t>
  </si>
  <si>
    <t>Irfan</t>
  </si>
  <si>
    <t>Batur</t>
  </si>
  <si>
    <t>Waqas</t>
  </si>
  <si>
    <t>Nawaz</t>
  </si>
  <si>
    <t>Ahmad Jassim</t>
  </si>
  <si>
    <t>AlNouss</t>
  </si>
  <si>
    <t>Shahzada</t>
  </si>
  <si>
    <t>Pamir</t>
  </si>
  <si>
    <t>Aly</t>
  </si>
  <si>
    <t>Sodiq</t>
  </si>
  <si>
    <t>Enas</t>
  </si>
  <si>
    <t>Fares</t>
  </si>
  <si>
    <t>Houd</t>
  </si>
  <si>
    <t>Al-Obaidli</t>
  </si>
  <si>
    <t>Nurettin</t>
  </si>
  <si>
    <t>Sezer</t>
  </si>
  <si>
    <t>Furqan</t>
  </si>
  <si>
    <t>Tahir</t>
  </si>
  <si>
    <t>duaa</t>
  </si>
  <si>
    <t>abumaali</t>
  </si>
  <si>
    <t>Yahya</t>
  </si>
  <si>
    <t>Zakaria</t>
  </si>
  <si>
    <t>Attiq</t>
  </si>
  <si>
    <t>Al-Yaeeshi</t>
  </si>
  <si>
    <t>Atta Elmanan</t>
  </si>
  <si>
    <t>Bakhit Alhaj</t>
  </si>
  <si>
    <t>Samar</t>
  </si>
  <si>
    <t>Elkhalifa</t>
  </si>
  <si>
    <t>Dillan</t>
  </si>
  <si>
    <t>Roshan</t>
  </si>
  <si>
    <t>Sri Lanka</t>
  </si>
  <si>
    <t>Al-Menhali</t>
  </si>
  <si>
    <t>Nagla</t>
  </si>
  <si>
    <t>Zakarya</t>
  </si>
  <si>
    <t>Othman</t>
  </si>
  <si>
    <t>Al-Mansoori</t>
  </si>
  <si>
    <t>Mohammed Abdollah Kewany</t>
  </si>
  <si>
    <t>Fard</t>
  </si>
  <si>
    <t>Raouf</t>
  </si>
  <si>
    <t>N 004714925</t>
  </si>
  <si>
    <t>Dema</t>
  </si>
  <si>
    <t>Almasri</t>
  </si>
  <si>
    <t>Hajar</t>
  </si>
  <si>
    <t>Ali Hussain</t>
  </si>
  <si>
    <t>Farzaneh</t>
  </si>
  <si>
    <t>Mona</t>
  </si>
  <si>
    <t>Matar</t>
  </si>
  <si>
    <t>Walid Khalil</t>
  </si>
  <si>
    <t>Almanassra</t>
  </si>
  <si>
    <t>Rand</t>
  </si>
  <si>
    <t>Essam</t>
  </si>
  <si>
    <t>ElShorafa</t>
  </si>
  <si>
    <t>Mouhammad</t>
  </si>
  <si>
    <t>Hijab</t>
  </si>
  <si>
    <t>Haile</t>
  </si>
  <si>
    <t>Tecle</t>
  </si>
  <si>
    <t>Woldesellasse</t>
  </si>
  <si>
    <t>Yehia</t>
  </si>
  <si>
    <t>Mohammad Ali</t>
  </si>
  <si>
    <t>Manawi</t>
  </si>
  <si>
    <t>Abu-Nada</t>
  </si>
  <si>
    <t>Raghavendran</t>
  </si>
  <si>
    <t>Sivasubramanian</t>
  </si>
  <si>
    <t>Btool</t>
  </si>
  <si>
    <t>Hashim</t>
  </si>
  <si>
    <t>Malek</t>
  </si>
  <si>
    <t>Ref. HBKU/CSE/Stipend/031</t>
  </si>
  <si>
    <t>Date: 16/01/2018</t>
  </si>
  <si>
    <t>Subject: Stipend payment request for the month of Jan 2018</t>
  </si>
  <si>
    <t xml:space="preserve">Please arrange for the payment of QR 124,000/- stipend to the following students receiving scholarships via bank transfer to their respective below bank accounts: </t>
  </si>
  <si>
    <t>Student Name</t>
  </si>
  <si>
    <t>University</t>
  </si>
  <si>
    <t>HBKU</t>
  </si>
  <si>
    <t>UK</t>
  </si>
  <si>
    <t>Iran</t>
  </si>
  <si>
    <t>Palestine</t>
  </si>
  <si>
    <t>Dr.  Mounir Hamdi</t>
  </si>
  <si>
    <t>Dr. Khaled Letaief</t>
  </si>
  <si>
    <t>Dean - HBKU CSE</t>
  </si>
  <si>
    <t>Provost - HBKU</t>
  </si>
  <si>
    <t>Please arrange for the payment of QR 274,500/- stipend to the following students receiving scholarships via bank transfer to their respective below bank accounts:</t>
  </si>
  <si>
    <t>Abdulghani Khilan</t>
    <phoneticPr fontId="2" type="noConversion"/>
  </si>
  <si>
    <t>Syria</t>
  </si>
  <si>
    <t>Arwa Aldaalis</t>
    <phoneticPr fontId="2" type="noConversion"/>
  </si>
  <si>
    <t>Palestinian</t>
    <phoneticPr fontId="2" type="noConversion"/>
  </si>
  <si>
    <t>Ayat Hammad</t>
    <phoneticPr fontId="2" type="noConversion"/>
  </si>
  <si>
    <t>Jordan</t>
    <phoneticPr fontId="2" type="noConversion"/>
  </si>
  <si>
    <t>Bushra Memon</t>
    <phoneticPr fontId="2" type="noConversion"/>
  </si>
  <si>
    <t>Drishya George</t>
    <phoneticPr fontId="2" type="noConversion"/>
  </si>
  <si>
    <t>Karim Shalaby</t>
    <phoneticPr fontId="2" type="noConversion"/>
  </si>
  <si>
    <t>Heba Yasin</t>
    <phoneticPr fontId="2" type="noConversion"/>
  </si>
  <si>
    <t>New Zealand</t>
    <phoneticPr fontId="2" type="noConversion"/>
  </si>
  <si>
    <t>Yasmeen Salameh</t>
    <phoneticPr fontId="2" type="noConversion"/>
  </si>
  <si>
    <t>Dabeeruddin Syed</t>
  </si>
  <si>
    <t>QA26 QNBA 0000 0000 0035 4094 1804 3</t>
  </si>
  <si>
    <t>Ebubekir Siddik Sahin</t>
  </si>
  <si>
    <t>QA08 QNBA 0000 0000 0035 4123 9704 3</t>
  </si>
  <si>
    <t>Hani Ababneh</t>
  </si>
  <si>
    <t>QA27 BRWA 0000 0000 0200 0002 4069 9</t>
  </si>
  <si>
    <t>Barwa Bank</t>
  </si>
  <si>
    <t>Saad Hafiz</t>
  </si>
  <si>
    <t>QA08 BBME 0000 0000 0001 1353 6700 1</t>
  </si>
  <si>
    <t xml:space="preserve">HSBC </t>
  </si>
  <si>
    <t>Usman Shahid</t>
  </si>
  <si>
    <t>QA10 QNBA 0000 0000 0035 4100 2904 3</t>
  </si>
  <si>
    <t>Ayman Raouf</t>
  </si>
  <si>
    <t>QA73 QNBA 0000 0000 0055 4765 7504 9</t>
  </si>
  <si>
    <t>Priyanka Gopalsinh Dodia</t>
  </si>
  <si>
    <t>Indian</t>
  </si>
  <si>
    <t>QA42 DOHB 0206 0239 4970 0100 2000 0</t>
  </si>
  <si>
    <t>DOHA BANK</t>
  </si>
  <si>
    <t>Aseel Ahmad Ghazal</t>
  </si>
  <si>
    <t>QA73 QISB 0000 0000 0111 9088 2001 7</t>
  </si>
  <si>
    <t>Ali Khalil Eldous</t>
  </si>
  <si>
    <t>Palestinian</t>
  </si>
  <si>
    <t>QA02 QISB 0000 0000 0111 9134 8001 1</t>
  </si>
  <si>
    <t>Ameema  Zainab</t>
  </si>
  <si>
    <t>QA94 QNBA 0000 0000 0035 4094 1604 3</t>
  </si>
  <si>
    <t>Nigerian</t>
  </si>
  <si>
    <t>Pakistani</t>
  </si>
  <si>
    <t>Egyptian</t>
  </si>
  <si>
    <t>QA27 MAFR 0000 0000 0004 3043 7400 1</t>
  </si>
  <si>
    <t>Libyan</t>
  </si>
  <si>
    <t>Chinese</t>
  </si>
  <si>
    <t>CC:   Executive Director / QF-Finance</t>
  </si>
  <si>
    <t>Please arrange for the payment of QR 243,000/- stipend to the following students receiving scholarships via bank transfer to their respective below bank accounts:</t>
  </si>
  <si>
    <t xml:space="preserve">Palestinian </t>
  </si>
  <si>
    <t>QA77 ABQQ 0000 0000 0027 3406 9550 1</t>
  </si>
  <si>
    <t xml:space="preserve">Libyan </t>
  </si>
  <si>
    <t>USA</t>
  </si>
  <si>
    <t>Montserrat</t>
  </si>
  <si>
    <t xml:space="preserve">Xiao Qiang </t>
  </si>
  <si>
    <t>Syrian</t>
  </si>
  <si>
    <t>QA27 ABQQ 0000 0000 0027 3407 2550 1</t>
  </si>
  <si>
    <t>Sarah Al Hussaini</t>
  </si>
  <si>
    <t>QA72 MAFR 0000 0000 0010 5134 9810 0</t>
  </si>
  <si>
    <t>QA48QISB000000000150464770019</t>
  </si>
  <si>
    <t>STATUS</t>
  </si>
  <si>
    <t>COLLEGE</t>
  </si>
  <si>
    <t>Level</t>
  </si>
  <si>
    <t>DEGREE</t>
  </si>
  <si>
    <t>SPONSOR</t>
  </si>
  <si>
    <t>SCHOLOARSHIP</t>
  </si>
  <si>
    <t>ANNUAL_INVOICE</t>
  </si>
  <si>
    <t>MAJOR</t>
  </si>
  <si>
    <t>PROGRAM</t>
  </si>
  <si>
    <t>Email</t>
  </si>
  <si>
    <t>Preffered_Phone</t>
  </si>
  <si>
    <t>alternative_Phone</t>
  </si>
  <si>
    <t>Science &amp; Engineering</t>
  </si>
  <si>
    <t>Undergraduate</t>
  </si>
  <si>
    <t>Bachelor of Science</t>
  </si>
  <si>
    <t xml:space="preserve"> </t>
  </si>
  <si>
    <t>Computer Engineering</t>
  </si>
  <si>
    <t>BSc in Computer Engineering</t>
  </si>
  <si>
    <t>SELTABET@hbku.edu.qa</t>
  </si>
  <si>
    <t>aelkelani@hbku.edu.qa</t>
  </si>
  <si>
    <t>AUGLUCAS@hbku.edu.qa</t>
  </si>
  <si>
    <t>974-33409868</t>
  </si>
  <si>
    <t>974-55534398</t>
  </si>
  <si>
    <t>assaeed@hbku.edu.qa</t>
  </si>
  <si>
    <t>0092-3370386746</t>
  </si>
  <si>
    <t>jmedina@hbku.edu.qa</t>
  </si>
  <si>
    <t>974-66067279</t>
  </si>
  <si>
    <t>sbakali@hbku.edu.qa</t>
  </si>
  <si>
    <t>974-33842949</t>
  </si>
  <si>
    <t>relsharafa@hbku.edu.qa</t>
  </si>
  <si>
    <t>974-70997711</t>
  </si>
  <si>
    <t>melraei@hbku.edu.qa</t>
  </si>
  <si>
    <t>00974-66582926</t>
  </si>
  <si>
    <t>tanabtawi@hbku.edu.qa</t>
  </si>
  <si>
    <t>MOHALHORR@hbku.edu.qa</t>
  </si>
  <si>
    <t>saghonim@hbku.edu.qa</t>
  </si>
  <si>
    <t>974-55819823</t>
  </si>
  <si>
    <t>oelshal@hbku.edu.qa</t>
  </si>
  <si>
    <t>00974-33414517</t>
  </si>
  <si>
    <t>gsaad@hbku.edu.qa</t>
  </si>
  <si>
    <t>00961-70659402</t>
  </si>
  <si>
    <t>mamara@hbku.edu.qa</t>
  </si>
  <si>
    <t>974-66650902</t>
  </si>
  <si>
    <t>zjalal@hbku.edu.qa</t>
  </si>
  <si>
    <t>00974-77232744</t>
  </si>
  <si>
    <t>malsooj@hbku.edu.qa</t>
  </si>
  <si>
    <t>SAFKHAN@hbku.edu.qa</t>
  </si>
  <si>
    <t>974-33652356</t>
  </si>
  <si>
    <t>mhalkaabi@hbku.edu.qa</t>
  </si>
  <si>
    <t>00974-55355622</t>
  </si>
  <si>
    <t>sgadelmoula@hbku.edu.qa</t>
  </si>
  <si>
    <t>974-66257667</t>
  </si>
  <si>
    <t>ALMElzein@hbku.edu.qa</t>
  </si>
  <si>
    <t>974-33234383</t>
  </si>
  <si>
    <t>974-55297507</t>
  </si>
  <si>
    <t>malmahmalji@hbku.edu.qa</t>
  </si>
  <si>
    <t>00974-66845656</t>
  </si>
  <si>
    <t>Mohammalnaimi@hbku.edu.qa</t>
  </si>
  <si>
    <t>00974-66067380</t>
  </si>
  <si>
    <t>BASALMOHAMMED@hbku.edu.qa</t>
  </si>
  <si>
    <t>malobaidan@hbku.edu.qa</t>
  </si>
  <si>
    <t>ZAYMAKKI@hbku.edu.qa</t>
  </si>
  <si>
    <t>Al-thani</t>
  </si>
  <si>
    <t>falthani@hbku.edu.qa</t>
  </si>
  <si>
    <t>974-66739997</t>
  </si>
  <si>
    <t>MUNALSULAITI@hbku.edu.qa</t>
  </si>
  <si>
    <t>974-55225441</t>
  </si>
  <si>
    <t>kdalle@hbku.edu.qa</t>
  </si>
  <si>
    <t>00974-66917579</t>
  </si>
  <si>
    <t>mohaalmohannadi@hbku.edu.qa</t>
  </si>
  <si>
    <t>Graduate</t>
  </si>
  <si>
    <t>Master of Science</t>
  </si>
  <si>
    <t>Data Science and Engineering</t>
  </si>
  <si>
    <t>aabounahia@hbku.edu.qa</t>
  </si>
  <si>
    <t>fafarooq@hbku.edu.qa</t>
  </si>
  <si>
    <t>00974-3365</t>
  </si>
  <si>
    <t>smusleh@hbku.edu.qa</t>
  </si>
  <si>
    <t>974-5522</t>
  </si>
  <si>
    <t>oibrahim@hbku.edu.qa</t>
  </si>
  <si>
    <t>anazir@hbku.edu.qa</t>
  </si>
  <si>
    <t>974-77666369</t>
  </si>
  <si>
    <t>wradwan@hbku.edu.qa</t>
  </si>
  <si>
    <t>974-55563795</t>
  </si>
  <si>
    <t>aeldaraa@hbku.edu.qa</t>
  </si>
  <si>
    <t>974-74438956</t>
  </si>
  <si>
    <t>aabdelrahman@hbku.edu.qa</t>
  </si>
  <si>
    <t>dsyed@hbku.edu.qa</t>
  </si>
  <si>
    <t>91-8790020154</t>
  </si>
  <si>
    <t>aaljabor@hbku.edu.qa</t>
  </si>
  <si>
    <t>974-55901737</t>
  </si>
  <si>
    <t>aalhomaid@hbku.edu.qa</t>
  </si>
  <si>
    <t>974-55869646</t>
  </si>
  <si>
    <t>alaalkuwari@hbku.edu.qa</t>
  </si>
  <si>
    <t>00974-55136677</t>
  </si>
  <si>
    <t>noalmulla@hbku.edu.qa</t>
  </si>
  <si>
    <t>974-55276633</t>
  </si>
  <si>
    <t>shkhalifa@hbku.edu.qa</t>
  </si>
  <si>
    <t>00974-55063740</t>
  </si>
  <si>
    <t>noalmaslamani@hbku.edu.qa</t>
  </si>
  <si>
    <t>salhussaini@hbku.edu.qa</t>
  </si>
  <si>
    <t>974-66168151</t>
  </si>
  <si>
    <t>shalkhater@hbku.edu.qa</t>
  </si>
  <si>
    <t>974-55473733</t>
  </si>
  <si>
    <t>aeldous@hbku.edu.qa</t>
  </si>
  <si>
    <t>00974-66979903</t>
  </si>
  <si>
    <t>azainab@hbku.edu.qa</t>
  </si>
  <si>
    <t>91-8790765040</t>
  </si>
  <si>
    <t>maalnisf@hbku.edu.qa</t>
  </si>
  <si>
    <t>00974-66667454</t>
  </si>
  <si>
    <t>aalsherawi@hbku.edu.qa</t>
  </si>
  <si>
    <t>00974-66993991</t>
  </si>
  <si>
    <t>Genomic and Precision Medicine</t>
  </si>
  <si>
    <t>MS Genomic &amp;Precision Medicine</t>
  </si>
  <si>
    <t>namahmoud@hbku.edu.qa</t>
  </si>
  <si>
    <t>00974-33843138</t>
  </si>
  <si>
    <t>zkanfosh@hbku.edu.qa</t>
  </si>
  <si>
    <t>00974-55732014</t>
  </si>
  <si>
    <t>nswaidan@hbku.edu.qa</t>
  </si>
  <si>
    <t>ielbashir@hbku.edu.qa</t>
  </si>
  <si>
    <t>974-55620389</t>
  </si>
  <si>
    <t>dalsharshani@hbku.edu.qa</t>
  </si>
  <si>
    <t>974-66233225</t>
  </si>
  <si>
    <t>maden@hbku.edu.qa</t>
  </si>
  <si>
    <t>974-33733138</t>
  </si>
  <si>
    <t>imohammed@hbku.edu.qa</t>
  </si>
  <si>
    <t>6601-66014518</t>
  </si>
  <si>
    <t>00974-66014518</t>
  </si>
  <si>
    <t>amesleh@hbku.edu.qa</t>
  </si>
  <si>
    <t>974-33686833</t>
  </si>
  <si>
    <t>Cyber Security</t>
  </si>
  <si>
    <t>MSc Cybersecurity</t>
  </si>
  <si>
    <t>ahalkuwari@hbku.edu.qa</t>
  </si>
  <si>
    <t>974-66995549</t>
  </si>
  <si>
    <t>aalmejali@hbku.edu.qa</t>
  </si>
  <si>
    <t>974-33331812</t>
  </si>
  <si>
    <t>salkaabi@hbku.edu.qa</t>
  </si>
  <si>
    <t>974-5525</t>
  </si>
  <si>
    <t>ealkubaisi@hbku.edu.qa</t>
  </si>
  <si>
    <t>00974-55887118</t>
  </si>
  <si>
    <t>malshriem@hbku.edu.qa</t>
  </si>
  <si>
    <t>974-70006060</t>
  </si>
  <si>
    <t>saeedalmarri@hbku.edu.qa</t>
  </si>
  <si>
    <t>00974-55555099</t>
  </si>
  <si>
    <t>malfehani@hbku.edu.qa</t>
  </si>
  <si>
    <t>00974-77772332</t>
  </si>
  <si>
    <t>oaibrahim@hbku.edu.qa</t>
  </si>
  <si>
    <t>974-66468441</t>
  </si>
  <si>
    <t>malammari@hbku.edu.qa</t>
  </si>
  <si>
    <t>00974-55926999</t>
  </si>
  <si>
    <t>fsaifaldeen@hbku.edu.qa</t>
  </si>
  <si>
    <t>00974-55050977</t>
  </si>
  <si>
    <t>pdodia@hbku.edu.qa</t>
  </si>
  <si>
    <t>974-44877690</t>
  </si>
  <si>
    <t>aalhababi@hbku.edu.qa</t>
  </si>
  <si>
    <t>9474-33333423</t>
  </si>
  <si>
    <t>smehdi@hbku.edu.qa</t>
  </si>
  <si>
    <t>00974-66326036</t>
  </si>
  <si>
    <t>yalshriem@hbku.edu.qa</t>
  </si>
  <si>
    <t>974-66661233</t>
  </si>
  <si>
    <t>afekri@hbku.edu.qa</t>
  </si>
  <si>
    <t>00974-66677882</t>
  </si>
  <si>
    <t>eradi@hbku.edu.qa</t>
  </si>
  <si>
    <t>00974-55811631</t>
  </si>
  <si>
    <t>eabouzohri@hbku.edu.qa</t>
  </si>
  <si>
    <t>00974-33745131</t>
  </si>
  <si>
    <t>tshoeb@hbku.edu.qa</t>
  </si>
  <si>
    <t>974-77155015</t>
  </si>
  <si>
    <t>Nour Elhouda</t>
  </si>
  <si>
    <t>notabet@hbku.edu.qa</t>
  </si>
  <si>
    <t>00974-55453504</t>
  </si>
  <si>
    <t>ahabdulla@hbku.edu.qa</t>
  </si>
  <si>
    <t>974-55214321</t>
  </si>
  <si>
    <t>Isali@hbku.edu.qa</t>
  </si>
  <si>
    <t>00974-33166187</t>
  </si>
  <si>
    <t>heloula@hbku.edu.qa</t>
  </si>
  <si>
    <t>00974-55943009</t>
  </si>
  <si>
    <t>aghazal@hbku.edu.qa</t>
  </si>
  <si>
    <t>974-66629110</t>
  </si>
  <si>
    <t>maelachi@hbku.edu.qa</t>
  </si>
  <si>
    <t>974-5</t>
  </si>
  <si>
    <t>mmalsadi@hbku.edu.qa</t>
  </si>
  <si>
    <t>974-55311562</t>
  </si>
  <si>
    <t>salalmannai@hbku.edu.qa</t>
  </si>
  <si>
    <t>974-66166662</t>
  </si>
  <si>
    <t>stakiddin@hbku.edu.qa</t>
  </si>
  <si>
    <t>00974-55334337</t>
  </si>
  <si>
    <t>abdulazizalthani@hbku.edu.qa</t>
  </si>
  <si>
    <t>00974-55883084</t>
  </si>
  <si>
    <t>aalmarwani@hbku.edu.qa</t>
  </si>
  <si>
    <t>00974-55594428</t>
  </si>
  <si>
    <t>Masters</t>
  </si>
  <si>
    <t>Biomedical Biological and Sc</t>
  </si>
  <si>
    <t>MSc in Biol &amp; Biomed scien</t>
  </si>
  <si>
    <t>bmemon@hbku.edu.qa</t>
  </si>
  <si>
    <t>974-77827080</t>
  </si>
  <si>
    <t>gmubarak@hbku.edu.qa</t>
  </si>
  <si>
    <t>5544-4649</t>
  </si>
  <si>
    <t>974-55444619</t>
  </si>
  <si>
    <t>hyasin@hbku.edu.qa</t>
  </si>
  <si>
    <t>mahalthani@hbku.edu.qa</t>
  </si>
  <si>
    <t>00974-66433003</t>
  </si>
  <si>
    <t>malnoubi@hbku.edu.qa</t>
  </si>
  <si>
    <t>00974-55658189</t>
  </si>
  <si>
    <t>keshalaby@hbku.edu.qa</t>
  </si>
  <si>
    <t>SarOwaida@hbku.edu.qa</t>
  </si>
  <si>
    <t>Al Saadoun</t>
  </si>
  <si>
    <t>aalsaadoun@hbku.edu.qa</t>
  </si>
  <si>
    <t>00974-55231412</t>
  </si>
  <si>
    <t>rbacha@hbku.edu.qa</t>
  </si>
  <si>
    <t>00974-55052919</t>
  </si>
  <si>
    <t>maalmotawa@hbku.edu.qa</t>
  </si>
  <si>
    <t>aelashi@hbku.edu.qa</t>
  </si>
  <si>
    <t>00974-55600989</t>
  </si>
  <si>
    <t>aaalmulla@hbku.edu.qa</t>
  </si>
  <si>
    <t>44-7479474990</t>
  </si>
  <si>
    <t>gthareja@hbku.edu.qa</t>
  </si>
  <si>
    <t>974-70730139</t>
  </si>
  <si>
    <t>saaltamimi@hbku.edu.qa</t>
  </si>
  <si>
    <t>00974-55898004</t>
  </si>
  <si>
    <t>ysalameh@hbku.edu.qa</t>
  </si>
  <si>
    <t>974-55474377</t>
  </si>
  <si>
    <t>MSc in Sustainable Energy</t>
  </si>
  <si>
    <t>snamany@hbku.edu.qa</t>
  </si>
  <si>
    <t>212-616508812</t>
  </si>
  <si>
    <t>smariyam@hbku.edu.qa</t>
  </si>
  <si>
    <t>00974-55638125</t>
  </si>
  <si>
    <t>malhousani@hbku.edu.qa</t>
  </si>
  <si>
    <t>maljassim@hbku.edu.qa</t>
  </si>
  <si>
    <t>00974-55009976</t>
  </si>
  <si>
    <t>hababneh@hbku.edu.qa</t>
  </si>
  <si>
    <t>974-33487478</t>
  </si>
  <si>
    <t>00966-592255626</t>
  </si>
  <si>
    <t>wadhaalthani@hbku.edu.qa</t>
  </si>
  <si>
    <t>abukshaisha@hbku.edu.qa</t>
  </si>
  <si>
    <t>00974-55103399</t>
  </si>
  <si>
    <t>aalrumaihi@hbku.edu.qa</t>
  </si>
  <si>
    <t>00974-33553366</t>
  </si>
  <si>
    <t>salmulla@hbku.edu.qa</t>
  </si>
  <si>
    <t>974-55546226</t>
  </si>
  <si>
    <t>esahin@hbku.edu.qa</t>
  </si>
  <si>
    <t>0090-5066837271</t>
  </si>
  <si>
    <t>salhor@hbku.edu.qa</t>
  </si>
  <si>
    <t>00974-55350504</t>
  </si>
  <si>
    <t>moaalhail@hbku.edu.qa</t>
  </si>
  <si>
    <t>omalrawi@hbku.edu.qa</t>
  </si>
  <si>
    <t>00974-55068925</t>
  </si>
  <si>
    <t>ssali@hbku.edu.qa</t>
  </si>
  <si>
    <t>212-642981475</t>
  </si>
  <si>
    <t>Shaikaalnuaimi@hbku.edu.qa</t>
  </si>
  <si>
    <t>974-55784545</t>
  </si>
  <si>
    <t>MSc in Sustainable Environment</t>
  </si>
  <si>
    <t>moalmarzooqi@hbku.edu.qa</t>
  </si>
  <si>
    <t>00974-66841414</t>
  </si>
  <si>
    <t>falthawadi@hbku.edu.qa</t>
  </si>
  <si>
    <t>974-30069000</t>
  </si>
  <si>
    <t>hanalthani@hbku.edu.qa</t>
  </si>
  <si>
    <t>974-30053003</t>
  </si>
  <si>
    <t>SaaHafiz@hbku.edu.qa</t>
  </si>
  <si>
    <t>ushahid@hbku.edu.qa</t>
  </si>
  <si>
    <t>92-3314236457</t>
  </si>
  <si>
    <t>szuhara@hbku.edu.qa</t>
  </si>
  <si>
    <t>haalyasi@hbku.edu.qa</t>
  </si>
  <si>
    <t>974-55888982</t>
  </si>
  <si>
    <t>abaltamimi@hbku.edu.qa</t>
  </si>
  <si>
    <t>Alghamdi</t>
  </si>
  <si>
    <t>malghamdi@hbku.edu.qa</t>
  </si>
  <si>
    <t>00974-55516187</t>
  </si>
  <si>
    <t>mmannan@hbku.edu.qa</t>
  </si>
  <si>
    <t>BalSaeed@hbku.edu.qa</t>
  </si>
  <si>
    <t>974-66662664</t>
  </si>
  <si>
    <t>ralnaama@hbku.edu.qa</t>
  </si>
  <si>
    <t>00974-55325232</t>
  </si>
  <si>
    <t>ksalalhajri@hbku.edu.qa</t>
  </si>
  <si>
    <t>00974-55573370</t>
  </si>
  <si>
    <t>Doctorate</t>
  </si>
  <si>
    <t>PHD</t>
  </si>
  <si>
    <t>PhD Computer Science &amp; Eng</t>
  </si>
  <si>
    <t>hgedawy@hbku.edu.qa</t>
  </si>
  <si>
    <t>00974-66506474</t>
  </si>
  <si>
    <t>kaldous@hbku.edu.qa</t>
  </si>
  <si>
    <t>00974-33637697</t>
  </si>
  <si>
    <t>sraponi@hbku.edu.qa</t>
  </si>
  <si>
    <t>393-0897242</t>
  </si>
  <si>
    <t>mmwinyi@hbku.edu.qa</t>
  </si>
  <si>
    <t>974-55816968</t>
  </si>
  <si>
    <t>arehman@hbku.edu.qa</t>
  </si>
  <si>
    <t>092-3328927445</t>
  </si>
  <si>
    <t>araltamimi@hbku.edu.qa</t>
  </si>
  <si>
    <t>974-33244258</t>
  </si>
  <si>
    <t>moabunada@hbku.edu.qa</t>
  </si>
  <si>
    <t>00974-55720702</t>
  </si>
  <si>
    <t>mcaprolu@hbku.edu.qa</t>
  </si>
  <si>
    <t>alialrashid@hbku.edu.qa</t>
  </si>
  <si>
    <t>00974-55483311</t>
  </si>
  <si>
    <t>jfernandez@hbku.edu.qa</t>
  </si>
  <si>
    <t>leliyan@hbku.edu.qa</t>
  </si>
  <si>
    <t>00974-6099506</t>
  </si>
  <si>
    <t>mislam@hbku.edu.qa</t>
  </si>
  <si>
    <t>halshaibani@hbku.edu.qa</t>
  </si>
  <si>
    <t>00974-66788665</t>
  </si>
  <si>
    <t>xqiang@hbku.edu.qa</t>
  </si>
  <si>
    <t>86-18986268971</t>
  </si>
  <si>
    <t>nhalansari@hbku.edu.qa</t>
  </si>
  <si>
    <t>974-50022881</t>
  </si>
  <si>
    <t>mijaz@hbku.edu.qa</t>
  </si>
  <si>
    <t>-</t>
  </si>
  <si>
    <t>aaqle@hbku.edu.qa</t>
  </si>
  <si>
    <t>974-55246182</t>
  </si>
  <si>
    <t>aalsammarraie@hbku.edu.qa</t>
  </si>
  <si>
    <t>974-55221367</t>
  </si>
  <si>
    <t>hayaalthani@hbku.edu.qa</t>
  </si>
  <si>
    <t>974-66770202</t>
  </si>
  <si>
    <t>saalfarsi@hbku.edu.qa</t>
  </si>
  <si>
    <t>00974-33886534</t>
  </si>
  <si>
    <t>ebentafat@hbku.edu.qa</t>
  </si>
  <si>
    <t>dsaifaldeen@hbku.edu.qa</t>
  </si>
  <si>
    <t>00974-77751771</t>
  </si>
  <si>
    <t>bbanire@hbku.edu.qa</t>
  </si>
  <si>
    <t>971-528424478</t>
  </si>
  <si>
    <t>selzeiny@hbku.edu.qa</t>
  </si>
  <si>
    <t>00974-55801084</t>
  </si>
  <si>
    <t>jalkhori@hbku.edu.qa</t>
  </si>
  <si>
    <t>974-55591166</t>
  </si>
  <si>
    <t>afalqahtani@hbku.edu.qa</t>
  </si>
  <si>
    <t>aalharami@hbku.edu.qa</t>
  </si>
  <si>
    <t>00974-66002722</t>
  </si>
  <si>
    <t>HanAlMohsin@hbku.edu.qa</t>
  </si>
  <si>
    <t>esalkovic@hbku.edu.qa</t>
  </si>
  <si>
    <t>382-69823408</t>
  </si>
  <si>
    <t>kmalkubaisi@hbku.edu.qa</t>
  </si>
  <si>
    <t>974-77766640</t>
  </si>
  <si>
    <t>aelbasir@hbku.edu.qa</t>
  </si>
  <si>
    <t>218-924299007</t>
  </si>
  <si>
    <t>gabuoda@hbku.edu.qa</t>
  </si>
  <si>
    <t>974-50592904</t>
  </si>
  <si>
    <t>970-599628633</t>
  </si>
  <si>
    <t>kaalmannai@hbku.edu.qa</t>
  </si>
  <si>
    <t>00974-66796688</t>
  </si>
  <si>
    <t>tngai@hbku.edu.qa</t>
  </si>
  <si>
    <t>852-90807103</t>
  </si>
  <si>
    <t>hialmerekhi@hbku.edu.qa</t>
  </si>
  <si>
    <t>974-66586510</t>
  </si>
  <si>
    <t>PhD Genomic&amp;Precision Medicine</t>
  </si>
  <si>
    <t>saashraf@hbku.edu.qa</t>
  </si>
  <si>
    <t>91-7006857202</t>
  </si>
  <si>
    <t>aabdelmageed@hbku.edu.qa</t>
  </si>
  <si>
    <t>974-50595802</t>
  </si>
  <si>
    <t>ihawari@hbku.edu.qa</t>
  </si>
  <si>
    <t>00974-33013688</t>
  </si>
  <si>
    <t>khbastaki@hbku.edu.qa</t>
  </si>
  <si>
    <t>00974-66000781</t>
  </si>
  <si>
    <t>eabdelsalam@hbku.edu.qa</t>
  </si>
  <si>
    <t>0094-30369272</t>
  </si>
  <si>
    <t>mhelakoum@hbku.edu.qa</t>
  </si>
  <si>
    <t>974-66186742</t>
  </si>
  <si>
    <t>uumlai@hbku.edu.qa</t>
  </si>
  <si>
    <t>gyousif@hbku.edu.qa</t>
  </si>
  <si>
    <t>00249-900988031</t>
  </si>
  <si>
    <t>yaqel@hbku.edu.qa</t>
  </si>
  <si>
    <t>00974-55386405</t>
  </si>
  <si>
    <t>walameri@hbku.edu.qa</t>
  </si>
  <si>
    <t>kkeyan@hbku.edu.qa</t>
  </si>
  <si>
    <t>raldisi@hbku.edu.qa</t>
  </si>
  <si>
    <t>zsafira@hbku.edu.qa</t>
  </si>
  <si>
    <t>974-44319339</t>
  </si>
  <si>
    <t>PhD in Biomed &amp; Biol sciences</t>
  </si>
  <si>
    <t>akhilan@hbku.edu.qa</t>
  </si>
  <si>
    <t>00966-509750963</t>
  </si>
  <si>
    <t>AisAlQahtani@hbku.edu.qa</t>
  </si>
  <si>
    <t>974-66735554</t>
  </si>
  <si>
    <t>kherrafii@hbku.edu.qa</t>
  </si>
  <si>
    <t>SanSharari@hbku.edu.qa</t>
  </si>
  <si>
    <t>974-74746003</t>
  </si>
  <si>
    <t>NooAlMaslamani@hbku.edu.qa</t>
  </si>
  <si>
    <t>AhmNajjar@hbku.edu.qa</t>
  </si>
  <si>
    <t>00974-66070669</t>
  </si>
  <si>
    <t>SahDaas@hbku.edu.qa</t>
  </si>
  <si>
    <t>hishaath@hbku.edu.qa</t>
  </si>
  <si>
    <t>00974-33646723</t>
  </si>
  <si>
    <t>GhaAlKhadairi@hbku.edu.qa</t>
  </si>
  <si>
    <t>00974-70781929</t>
  </si>
  <si>
    <t>MunFayyad@hbku.edu.qa</t>
  </si>
  <si>
    <t>974-3378</t>
  </si>
  <si>
    <t>dgeorge@hbku.edu.qa</t>
  </si>
  <si>
    <t>00974-66480615</t>
  </si>
  <si>
    <t>AshElmi@hbku.edu.qa</t>
  </si>
  <si>
    <t>araldaalis@hbku.edu.qa</t>
  </si>
  <si>
    <t>974-33194533</t>
  </si>
  <si>
    <t>BakMeqbel@hbku.edu.qa</t>
  </si>
  <si>
    <t>iahmed@hbku.edu.qa</t>
  </si>
  <si>
    <t>00974-33968898</t>
  </si>
  <si>
    <t>amadani@hbku.edu.qa</t>
  </si>
  <si>
    <t>tabdulrahman@hbku.edu.qa</t>
  </si>
  <si>
    <t>00974-66419568</t>
  </si>
  <si>
    <t>ahammad@hbku.edu.qa</t>
  </si>
  <si>
    <t>974-55151965</t>
  </si>
  <si>
    <t>EymAlDous@hbku.edu.qa</t>
  </si>
  <si>
    <t>00974-66434341</t>
  </si>
  <si>
    <t>kalshafai@hbku.edu.qa</t>
  </si>
  <si>
    <t>00974-55843369</t>
  </si>
  <si>
    <t>sasalim@hbku.edu.qa</t>
  </si>
  <si>
    <t>974-74478927</t>
  </si>
  <si>
    <t>YasAlSarraj@hbku.edu.qa</t>
  </si>
  <si>
    <t>974-66898945</t>
  </si>
  <si>
    <t>Withdrawn</t>
  </si>
  <si>
    <t>PhD in Sustainable Energy</t>
  </si>
  <si>
    <t>xli@hbku.edu.qa</t>
  </si>
  <si>
    <t>971-529495021</t>
  </si>
  <si>
    <t>ameraalmannai@hbku.edu.qa</t>
  </si>
  <si>
    <t>AhmBaloch@hbku.edu.qa</t>
  </si>
  <si>
    <t>974-33157462</t>
  </si>
  <si>
    <t>ShoKhan@hbku.edu.qa</t>
  </si>
  <si>
    <t>atkamal@hbku.edu.qa</t>
  </si>
  <si>
    <t>92-0343</t>
  </si>
  <si>
    <t>sahmed@hbku.edu.qa</t>
  </si>
  <si>
    <t>00974-66633557</t>
  </si>
  <si>
    <t>aalsarraj@hbku.edu.qa</t>
  </si>
  <si>
    <t>974-55207818</t>
  </si>
  <si>
    <t>aalkaabi@hbku.edu.qa</t>
  </si>
  <si>
    <t>DanAbdeen@hbku.edu.qa</t>
  </si>
  <si>
    <t>mluqman@hbku.edu.qa</t>
  </si>
  <si>
    <t>0092-3219818387</t>
  </si>
  <si>
    <t>AliAlsharshani@hbku.edu.qa</t>
  </si>
  <si>
    <t>mmalsalama@hbku.edu.qa</t>
  </si>
  <si>
    <t>00974-33195629</t>
  </si>
  <si>
    <t>munalqahtani@hbku.edu.qa</t>
  </si>
  <si>
    <t>00974-55884594</t>
  </si>
  <si>
    <t>TejSingh@hbku.edu.qa</t>
  </si>
  <si>
    <t>ftahir@hbku.edu.qa</t>
  </si>
  <si>
    <t>0092-3333099619</t>
  </si>
  <si>
    <t>HasAlNaimi@hbku.edu.qa</t>
  </si>
  <si>
    <t>00974-55084846</t>
  </si>
  <si>
    <t>yazakaria@hbku.edu.qa</t>
  </si>
  <si>
    <t>974-44540735</t>
  </si>
  <si>
    <t>NurSEZER@hbku.edu.qa</t>
  </si>
  <si>
    <t>00974-50577108</t>
  </si>
  <si>
    <t>MohBakhitAlhaj@hbku.edu.qa</t>
  </si>
  <si>
    <t>efares@hbku.edu.qa</t>
  </si>
  <si>
    <t>00974-55094790</t>
  </si>
  <si>
    <t>AliAlYaeeshi@hbku.edu.qa</t>
  </si>
  <si>
    <t>974-55879070</t>
  </si>
  <si>
    <t>halobaidli@hbku.edu.qa</t>
  </si>
  <si>
    <t>974-55546630</t>
  </si>
  <si>
    <t>aalnouss@hbku.edu.qa</t>
  </si>
  <si>
    <t>00974-55533690</t>
  </si>
  <si>
    <t>AhmSodiq@hbku.edu.qa</t>
  </si>
  <si>
    <t>ShaAly@hbku.edu.qa</t>
  </si>
  <si>
    <t>WaqNawaz@hbku.edu.qa</t>
  </si>
  <si>
    <t>salhaidous@hbku.edu.qa</t>
  </si>
  <si>
    <t>00974-55091640</t>
  </si>
  <si>
    <t>kalkhori@hbku.edu.qa</t>
  </si>
  <si>
    <t>974-55557440</t>
  </si>
  <si>
    <t>qguan@hbku.edu.qa</t>
  </si>
  <si>
    <t>irfanbatur@hbku.edu.qa</t>
  </si>
  <si>
    <t>salhail@hbku.edu.qa</t>
  </si>
  <si>
    <t>00974-66448484</t>
  </si>
  <si>
    <t>FaiMumtaz@hbku.edu.qa</t>
  </si>
  <si>
    <t>00974-33102905</t>
  </si>
  <si>
    <t>Suaa</t>
  </si>
  <si>
    <t>Abumaali</t>
  </si>
  <si>
    <t>Leave Of Absence</t>
  </si>
  <si>
    <t>dabumaali@hbku.edu.qa</t>
  </si>
  <si>
    <t>ibrahimari@hbku.edu.qa</t>
  </si>
  <si>
    <t>PhD in Sustainable Environment</t>
  </si>
  <si>
    <t>monalkuwari@hbku.edu.qa</t>
  </si>
  <si>
    <t>00974-55861931</t>
  </si>
  <si>
    <t>relshorafa@hbku.edu.qa</t>
  </si>
  <si>
    <t>00974-66849568</t>
  </si>
  <si>
    <t>RagSivasubramanian@hbku.edu.qa</t>
  </si>
  <si>
    <t>91-2253088</t>
  </si>
  <si>
    <t>966-599670067</t>
  </si>
  <si>
    <t>droshan@hbku.edu.qa</t>
  </si>
  <si>
    <t>974-66066824</t>
  </si>
  <si>
    <t>aabunada@hbku.edu.qa</t>
  </si>
  <si>
    <t>ialmanassra@hbku.edu.qa</t>
  </si>
  <si>
    <t>hwoldesellasse@hbku.edu.qa</t>
  </si>
  <si>
    <t>00971-522440178</t>
  </si>
  <si>
    <t>HajFarzaneh@hbku.edu.qa</t>
  </si>
  <si>
    <t>araouf@hbku.edu.qa</t>
  </si>
  <si>
    <t>DemAlmasri@hbku.edu.qa</t>
  </si>
  <si>
    <t>YehManawi@hbku.edu.qa</t>
  </si>
  <si>
    <t>ReeAlMansoori@hbku.edu.qa</t>
  </si>
  <si>
    <t>nagmohamed@hbku.edu.qa</t>
  </si>
  <si>
    <t>00974-77220026</t>
  </si>
  <si>
    <t>khalmenhali@hbku.edu.qa</t>
  </si>
  <si>
    <t>zothman@hbku.edu.qa</t>
  </si>
  <si>
    <t>00974-66480686</t>
  </si>
  <si>
    <t>mmohammad@hbku.edu.qa</t>
  </si>
  <si>
    <t>selkhalifa@hbku.edu.qa</t>
  </si>
  <si>
    <t>00974-55144539</t>
  </si>
  <si>
    <t>nayalthani@hbku.edu.qa</t>
  </si>
  <si>
    <t>BtoMohamed@hbku.edu.qa</t>
  </si>
  <si>
    <t>MouHijab@hbku.edu.qa</t>
  </si>
  <si>
    <t>00974-55903285</t>
  </si>
  <si>
    <t>AhmFard@hbku.edu.qa</t>
  </si>
  <si>
    <t>Stipend Payment for Month/ YEAR</t>
  </si>
  <si>
    <t>Ref.</t>
  </si>
  <si>
    <t xml:space="preserve">Date: </t>
  </si>
  <si>
    <r>
      <t xml:space="preserve">Please arrange for the payment of </t>
    </r>
    <r>
      <rPr>
        <b/>
        <sz val="11"/>
        <color rgb="FFFF0000"/>
        <rFont val="Calibri"/>
        <family val="2"/>
        <scheme val="minor"/>
      </rPr>
      <t>QRXXXX/</t>
    </r>
    <r>
      <rPr>
        <sz val="11"/>
        <color theme="1"/>
        <rFont val="Calibri"/>
        <family val="2"/>
        <scheme val="minor"/>
      </rPr>
      <t xml:space="preserve">- stipend to the following students receiving scholarships via bank transfer to their respective below bank accounts. The HBKU account to be charged is </t>
    </r>
    <r>
      <rPr>
        <b/>
        <sz val="11"/>
        <color theme="1"/>
        <rFont val="Calibri"/>
        <family val="2"/>
        <scheme val="minor"/>
      </rPr>
      <t>HU.BW.85A.724009.S0XX.HBKU.0000.00</t>
    </r>
  </si>
  <si>
    <t>Admit Semester</t>
  </si>
  <si>
    <t>OS Fees</t>
  </si>
  <si>
    <t>Tui/Housing</t>
  </si>
  <si>
    <t>[Signed by:] Dr. XXXX (Dean of " student entity-HBKU)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</si>
</sst>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#,##0;[Red]#,##0"/>
    <numFmt numFmtId="166" formatCode="_-* #,##0_-;\-* #,##0_-;_-* &quot;-&quot;??_-;_-@_-"/>
    <numFmt numFmtId="167" formatCode="[$-409]d\-mmm\-yyyy;@"/>
  </numFmts>
  <fonts count="2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u val="double"/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6" fillId="0" borderId="0"/>
    <xf numFmtId="0" fontId="13" fillId="0" borderId="0"/>
    <xf numFmtId="0" fontId="6" fillId="0" borderId="0"/>
    <xf numFmtId="164" fontId="13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7" fontId="4" fillId="2" borderId="11" xfId="0" applyNumberFormat="1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0" fillId="0" borderId="0" xfId="0" applyAlignment="1">
      <alignment horizontal="left" indent="2"/>
    </xf>
    <xf numFmtId="0" fontId="14" fillId="2" borderId="0" xfId="0" applyFont="1" applyFill="1" applyAlignment="1">
      <alignment horizontal="left" vertical="center" wrapText="1"/>
    </xf>
    <xf numFmtId="0" fontId="3" fillId="0" borderId="0" xfId="0" applyFont="1"/>
    <xf numFmtId="0" fontId="0" fillId="0" borderId="1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65" fontId="0" fillId="0" borderId="0" xfId="0" applyNumberForma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5" borderId="5" xfId="0" applyFont="1" applyFill="1" applyBorder="1"/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0" fillId="0" borderId="5" xfId="0" applyFont="1" applyBorder="1"/>
    <xf numFmtId="165" fontId="2" fillId="0" borderId="7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/>
    <xf numFmtId="0" fontId="0" fillId="0" borderId="5" xfId="0" applyBorder="1" applyAlignment="1">
      <alignment vertical="center"/>
    </xf>
    <xf numFmtId="0" fontId="6" fillId="5" borderId="0" xfId="0" applyFont="1" applyFill="1"/>
    <xf numFmtId="0" fontId="1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left"/>
    </xf>
    <xf numFmtId="0" fontId="0" fillId="0" borderId="6" xfId="0" applyBorder="1"/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/>
    <xf numFmtId="0" fontId="0" fillId="0" borderId="6" xfId="0" applyBorder="1" applyAlignment="1">
      <alignment horizontal="left"/>
    </xf>
    <xf numFmtId="0" fontId="12" fillId="0" borderId="5" xfId="0" applyFont="1" applyBorder="1" applyAlignment="1">
      <alignment vertical="center"/>
    </xf>
    <xf numFmtId="0" fontId="11" fillId="0" borderId="6" xfId="0" applyFont="1" applyBorder="1" applyAlignment="1">
      <alignment horizontal="left"/>
    </xf>
    <xf numFmtId="0" fontId="6" fillId="5" borderId="0" xfId="0" applyFont="1" applyFill="1" applyAlignment="1">
      <alignment horizontal="center"/>
    </xf>
    <xf numFmtId="0" fontId="11" fillId="0" borderId="0" xfId="0" applyFont="1"/>
    <xf numFmtId="165" fontId="2" fillId="0" borderId="9" xfId="0" applyNumberFormat="1" applyFont="1" applyBorder="1" applyAlignment="1">
      <alignment horizontal="center"/>
    </xf>
    <xf numFmtId="0" fontId="4" fillId="0" borderId="0" xfId="0" applyFont="1"/>
    <xf numFmtId="0" fontId="6" fillId="6" borderId="5" xfId="0" applyFont="1" applyFill="1" applyBorder="1" applyAlignment="1">
      <alignment horizontal="left"/>
    </xf>
    <xf numFmtId="0" fontId="6" fillId="7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/>
    </xf>
    <xf numFmtId="0" fontId="6" fillId="8" borderId="5" xfId="0" applyFont="1" applyFill="1" applyBorder="1" applyAlignment="1">
      <alignment vertical="center"/>
    </xf>
    <xf numFmtId="0" fontId="6" fillId="8" borderId="5" xfId="0" applyFont="1" applyFill="1" applyBorder="1"/>
    <xf numFmtId="0" fontId="0" fillId="2" borderId="0" xfId="0" applyFill="1" applyAlignment="1">
      <alignment horizontal="left" vertical="center"/>
    </xf>
    <xf numFmtId="0" fontId="6" fillId="9" borderId="5" xfId="0" applyFont="1" applyFill="1" applyBorder="1" applyAlignment="1">
      <alignment horizontal="left"/>
    </xf>
    <xf numFmtId="0" fontId="6" fillId="9" borderId="5" xfId="0" applyFont="1" applyFill="1" applyBorder="1"/>
    <xf numFmtId="0" fontId="0" fillId="10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1" borderId="0" xfId="0" applyFill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10" borderId="5" xfId="0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6" fontId="16" fillId="2" borderId="0" xfId="6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1" xfId="0" applyFont="1" applyBorder="1" applyAlignment="1">
      <alignment vertical="center"/>
    </xf>
    <xf numFmtId="17" fontId="4" fillId="2" borderId="11" xfId="0" applyNumberFormat="1" applyFont="1" applyFill="1" applyBorder="1" applyAlignment="1">
      <alignment vertical="center"/>
    </xf>
    <xf numFmtId="17" fontId="4" fillId="0" borderId="11" xfId="0" applyNumberFormat="1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20" fillId="2" borderId="0" xfId="0" applyFont="1" applyFill="1" applyAlignment="1">
      <alignment vertical="center"/>
    </xf>
    <xf numFmtId="0" fontId="0" fillId="2" borderId="5" xfId="0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0" xfId="0" applyFont="1" applyFill="1"/>
    <xf numFmtId="0" fontId="19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2" borderId="0" xfId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21" fillId="2" borderId="12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center"/>
    </xf>
    <xf numFmtId="166" fontId="0" fillId="2" borderId="0" xfId="6" applyNumberFormat="1" applyFont="1" applyFill="1" applyAlignment="1">
      <alignment vertical="center"/>
    </xf>
    <xf numFmtId="0" fontId="20" fillId="2" borderId="16" xfId="0" applyFont="1" applyFill="1" applyBorder="1" applyAlignment="1">
      <alignment vertical="center"/>
    </xf>
    <xf numFmtId="166" fontId="0" fillId="7" borderId="0" xfId="6" applyNumberFormat="1" applyFont="1" applyFill="1" applyAlignment="1">
      <alignment vertical="center"/>
    </xf>
    <xf numFmtId="0" fontId="20" fillId="7" borderId="0" xfId="0" applyFont="1" applyFill="1" applyAlignment="1">
      <alignment horizontal="left" vertical="center"/>
    </xf>
    <xf numFmtId="166" fontId="20" fillId="7" borderId="14" xfId="6" applyNumberFormat="1" applyFont="1" applyFill="1" applyBorder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0" fillId="2" borderId="13" xfId="0" applyFill="1" applyBorder="1" applyAlignment="1">
      <alignment horizontal="left" vertical="top"/>
    </xf>
    <xf numFmtId="166" fontId="0" fillId="7" borderId="0" xfId="6" applyNumberFormat="1" applyFont="1" applyFill="1" applyBorder="1" applyAlignment="1">
      <alignment vertical="center"/>
    </xf>
    <xf numFmtId="167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7">
    <cellStyle name="Comma" xfId="6" builtinId="3"/>
    <cellStyle name="Good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Title" xfId="1" builtinId="1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166" formatCode="_-* #,##0_-;\-* #,##0_-;_-* &quot;-&quot;??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B3EBFF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indexed="64"/>
          <bgColor auto="1"/>
        </patternFill>
      </fill>
    </dxf>
    <dxf>
      <font>
        <b/>
        <color theme="1"/>
      </font>
    </dxf>
    <dxf>
      <font>
        <b val="0"/>
        <i val="0"/>
        <strike val="0"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3" defaultTableStyle="TableStyleMedium2" defaultPivotStyle="PivotStyleLight16">
    <tableStyle name="TableStyleLight15 2" pivot="0" count="7" xr9:uid="{00000000-0011-0000-FFFF-FFFF00000000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RowStripe" dxfId="55"/>
      <tableStyleElement type="firstColumnStripe" dxfId="54"/>
    </tableStyle>
    <tableStyle name="TableStyleLight8 2" pivot="0" count="8" xr9:uid="{00000000-0011-0000-FFFF-FFFF01000000}">
      <tableStyleElement type="wholeTable" dxfId="53"/>
      <tableStyleElement type="totalRow" dxfId="52"/>
      <tableStyleElement type="firstColumn" dxfId="51"/>
      <tableStyleElement type="lastColumn" dxfId="50"/>
      <tableStyleElement type="firstRowStripe" dxfId="49"/>
      <tableStyleElement type="secondRowStripe" dxfId="48"/>
      <tableStyleElement type="firstColumnStripe" dxfId="47"/>
      <tableStyleElement type="secondColumnStripe" dxfId="46"/>
    </tableStyle>
    <tableStyle name="TableStyleLight9 2" pivot="0" count="8" xr9:uid="{00000000-0011-0000-FFFF-FFFF02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secondRowStripe" dxfId="40"/>
      <tableStyleElement type="firstColumnStripe" dxfId="39"/>
      <tableStyleElement type="secondColumnStripe" dxfId="38"/>
    </tableStyle>
  </tableStyles>
  <colors>
    <mruColors>
      <color rgb="FFB3EBFF"/>
      <color rgb="FFEDCCB9"/>
      <color rgb="FFE7B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123826</xdr:rowOff>
    </xdr:from>
    <xdr:to>
      <xdr:col>1</xdr:col>
      <xdr:colOff>1638300</xdr:colOff>
      <xdr:row>3</xdr:row>
      <xdr:rowOff>138690</xdr:rowOff>
    </xdr:to>
    <xdr:pic>
      <xdr:nvPicPr>
        <xdr:cNvPr id="2" name="Picture 1" descr="QF2-004(CMYK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9" y="123826"/>
          <a:ext cx="1876426" cy="6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76198</xdr:colOff>
      <xdr:row>0</xdr:row>
      <xdr:rowOff>123824</xdr:rowOff>
    </xdr:from>
    <xdr:to>
      <xdr:col>2</xdr:col>
      <xdr:colOff>784412</xdr:colOff>
      <xdr:row>4</xdr:row>
      <xdr:rowOff>51026</xdr:rowOff>
    </xdr:to>
    <xdr:pic>
      <xdr:nvPicPr>
        <xdr:cNvPr id="3" name="Picture 1" descr="QF2-004(CMYK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8" y="123824"/>
          <a:ext cx="3079939" cy="784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1355913</xdr:colOff>
      <xdr:row>0</xdr:row>
      <xdr:rowOff>136711</xdr:rowOff>
    </xdr:from>
    <xdr:to>
      <xdr:col>10</xdr:col>
      <xdr:colOff>2248295</xdr:colOff>
      <xdr:row>4</xdr:row>
      <xdr:rowOff>179294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5" t="48561" r="14994" b="11287"/>
        <a:stretch/>
      </xdr:blipFill>
      <xdr:spPr>
        <a:xfrm>
          <a:off x="12385863" y="136711"/>
          <a:ext cx="2244932" cy="8998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123826</xdr:rowOff>
    </xdr:from>
    <xdr:to>
      <xdr:col>1</xdr:col>
      <xdr:colOff>1638300</xdr:colOff>
      <xdr:row>3</xdr:row>
      <xdr:rowOff>138690</xdr:rowOff>
    </xdr:to>
    <xdr:pic>
      <xdr:nvPicPr>
        <xdr:cNvPr id="2" name="Picture 1" descr="QF2-004(CMYK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9" y="123826"/>
          <a:ext cx="1885951" cy="586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1619251</xdr:colOff>
      <xdr:row>0</xdr:row>
      <xdr:rowOff>114300</xdr:rowOff>
    </xdr:from>
    <xdr:to>
      <xdr:col>7</xdr:col>
      <xdr:colOff>942974</xdr:colOff>
      <xdr:row>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5" t="48561" r="14994" b="11287"/>
        <a:stretch/>
      </xdr:blipFill>
      <xdr:spPr>
        <a:xfrm>
          <a:off x="9067801" y="114300"/>
          <a:ext cx="1457323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87312</xdr:colOff>
      <xdr:row>40</xdr:row>
      <xdr:rowOff>19050</xdr:rowOff>
    </xdr:from>
    <xdr:to>
      <xdr:col>7</xdr:col>
      <xdr:colOff>1079500</xdr:colOff>
      <xdr:row>42</xdr:row>
      <xdr:rowOff>114302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378" t="48883" r="14575" b="21136"/>
        <a:stretch/>
      </xdr:blipFill>
      <xdr:spPr bwMode="auto">
        <a:xfrm>
          <a:off x="9669462" y="7667625"/>
          <a:ext cx="992188" cy="4762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6</xdr:col>
      <xdr:colOff>1301750</xdr:colOff>
      <xdr:row>91</xdr:row>
      <xdr:rowOff>12700</xdr:rowOff>
    </xdr:from>
    <xdr:ext cx="1666875" cy="664633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5" t="48561" r="14994" b="11287"/>
        <a:stretch/>
      </xdr:blipFill>
      <xdr:spPr>
        <a:xfrm>
          <a:off x="8750300" y="17052925"/>
          <a:ext cx="1666875" cy="664633"/>
        </a:xfrm>
        <a:prstGeom prst="rect">
          <a:avLst/>
        </a:prstGeom>
      </xdr:spPr>
    </xdr:pic>
    <xdr:clientData/>
  </xdr:oneCellAnchor>
  <xdr:twoCellAnchor editAs="oneCell">
    <xdr:from>
      <xdr:col>7</xdr:col>
      <xdr:colOff>7937</xdr:colOff>
      <xdr:row>40</xdr:row>
      <xdr:rowOff>19050</xdr:rowOff>
    </xdr:from>
    <xdr:to>
      <xdr:col>7</xdr:col>
      <xdr:colOff>1016000</xdr:colOff>
      <xdr:row>43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5" t="48561" r="14994" b="11287"/>
        <a:stretch/>
      </xdr:blipFill>
      <xdr:spPr>
        <a:xfrm>
          <a:off x="9590087" y="7667625"/>
          <a:ext cx="1008063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123826</xdr:rowOff>
    </xdr:from>
    <xdr:to>
      <xdr:col>1</xdr:col>
      <xdr:colOff>1638300</xdr:colOff>
      <xdr:row>3</xdr:row>
      <xdr:rowOff>138690</xdr:rowOff>
    </xdr:to>
    <xdr:pic>
      <xdr:nvPicPr>
        <xdr:cNvPr id="2" name="Picture 1" descr="QF2-004(CMYK)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99" y="123826"/>
          <a:ext cx="1876426" cy="6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42580</xdr:colOff>
      <xdr:row>0</xdr:row>
      <xdr:rowOff>123824</xdr:rowOff>
    </xdr:from>
    <xdr:to>
      <xdr:col>2</xdr:col>
      <xdr:colOff>750794</xdr:colOff>
      <xdr:row>4</xdr:row>
      <xdr:rowOff>51026</xdr:rowOff>
    </xdr:to>
    <xdr:pic>
      <xdr:nvPicPr>
        <xdr:cNvPr id="3" name="Picture 1" descr="QF2-004(CMYK)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80" y="123824"/>
          <a:ext cx="2670364" cy="784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1355913</xdr:colOff>
      <xdr:row>0</xdr:row>
      <xdr:rowOff>136711</xdr:rowOff>
    </xdr:from>
    <xdr:to>
      <xdr:col>8</xdr:col>
      <xdr:colOff>2247087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15" t="48561" r="14994" b="11287"/>
        <a:stretch/>
      </xdr:blipFill>
      <xdr:spPr>
        <a:xfrm>
          <a:off x="9499788" y="136711"/>
          <a:ext cx="2243724" cy="899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HBKU%20Student%20Billing%20Invoices/Ageing/HBKU%20Aging%20of%2031-July-2019%20-%20HBKU%20Finance%20Feeback%20as%20of%200508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3"/>
      <sheetName val="Sheet4"/>
      <sheetName val="Sheet5"/>
      <sheetName val="Sheet1"/>
      <sheetName val="Pivot"/>
      <sheetName val="31072019 Ageing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D29">
            <v>210004971</v>
          </cell>
          <cell r="E29">
            <v>-9124</v>
          </cell>
          <cell r="F29" t="str">
            <v>SE</v>
          </cell>
          <cell r="G29" t="str">
            <v>PhD Sustainable Environment</v>
          </cell>
          <cell r="H29">
            <v>0.8</v>
          </cell>
          <cell r="I29">
            <v>0</v>
          </cell>
          <cell r="J29">
            <v>0</v>
          </cell>
          <cell r="K29" t="str">
            <v>Active</v>
          </cell>
        </row>
        <row r="30">
          <cell r="D30">
            <v>210009544</v>
          </cell>
          <cell r="E30">
            <v>-6819.73</v>
          </cell>
          <cell r="F30" t="str">
            <v>SE</v>
          </cell>
          <cell r="G30" t="str">
            <v>BS Computer Engineering</v>
          </cell>
          <cell r="H30">
            <v>0</v>
          </cell>
          <cell r="I30" t="str">
            <v>QF Financial Aid %</v>
          </cell>
          <cell r="J30">
            <v>0</v>
          </cell>
          <cell r="K30" t="str">
            <v>Active</v>
          </cell>
        </row>
        <row r="31">
          <cell r="D31">
            <v>210008608</v>
          </cell>
          <cell r="E31">
            <v>-3422</v>
          </cell>
          <cell r="J31">
            <v>0</v>
          </cell>
        </row>
        <row r="32">
          <cell r="D32">
            <v>210009213</v>
          </cell>
          <cell r="E32">
            <v>-1956</v>
          </cell>
          <cell r="J32">
            <v>0</v>
          </cell>
        </row>
        <row r="33">
          <cell r="D33">
            <v>210003985</v>
          </cell>
          <cell r="E33">
            <v>-1552</v>
          </cell>
          <cell r="F33" t="str">
            <v>SE</v>
          </cell>
          <cell r="G33" t="str">
            <v>PhD Sustainable Environment</v>
          </cell>
          <cell r="H33">
            <v>1</v>
          </cell>
          <cell r="I33">
            <v>0</v>
          </cell>
          <cell r="J33">
            <v>0</v>
          </cell>
          <cell r="K33" t="str">
            <v>Active</v>
          </cell>
          <cell r="L33" t="str">
            <v>Tui + Housing</v>
          </cell>
        </row>
        <row r="34">
          <cell r="D34">
            <v>210007205</v>
          </cell>
          <cell r="E34">
            <v>-829</v>
          </cell>
          <cell r="F34" t="str">
            <v>Unknown</v>
          </cell>
          <cell r="G34" t="str">
            <v>?</v>
          </cell>
          <cell r="H34" t="str">
            <v>?</v>
          </cell>
          <cell r="I34" t="str">
            <v>?</v>
          </cell>
          <cell r="J34">
            <v>0</v>
          </cell>
          <cell r="K34" t="str">
            <v>?</v>
          </cell>
          <cell r="L34" t="str">
            <v>NA</v>
          </cell>
        </row>
        <row r="35">
          <cell r="D35">
            <v>210009403</v>
          </cell>
          <cell r="E35">
            <v>-250</v>
          </cell>
          <cell r="J35">
            <v>0</v>
          </cell>
        </row>
        <row r="36">
          <cell r="D36">
            <v>210005191</v>
          </cell>
          <cell r="E36">
            <v>-100</v>
          </cell>
          <cell r="J36">
            <v>0</v>
          </cell>
        </row>
        <row r="37">
          <cell r="D37">
            <v>210004595</v>
          </cell>
          <cell r="E37">
            <v>-1</v>
          </cell>
          <cell r="F37" t="str">
            <v>SE</v>
          </cell>
          <cell r="G37" t="str">
            <v>BS Computer Engineering</v>
          </cell>
          <cell r="H37">
            <v>0.5</v>
          </cell>
          <cell r="I37">
            <v>0</v>
          </cell>
          <cell r="J37">
            <v>0</v>
          </cell>
          <cell r="K37" t="str">
            <v>Active</v>
          </cell>
        </row>
        <row r="38">
          <cell r="D38">
            <v>210012486</v>
          </cell>
          <cell r="E38">
            <v>0</v>
          </cell>
          <cell r="J38">
            <v>0</v>
          </cell>
          <cell r="L38" t="str">
            <v>Housing</v>
          </cell>
        </row>
        <row r="39">
          <cell r="D39">
            <v>210004022</v>
          </cell>
          <cell r="E39">
            <v>85</v>
          </cell>
          <cell r="F39" t="str">
            <v>SE</v>
          </cell>
          <cell r="G39" t="str">
            <v>BS Computer Engineering</v>
          </cell>
          <cell r="H39">
            <v>0</v>
          </cell>
          <cell r="I39" t="str">
            <v>QF Merit Scholarship</v>
          </cell>
          <cell r="J39">
            <v>0</v>
          </cell>
          <cell r="K39" t="str">
            <v>Active</v>
          </cell>
        </row>
        <row r="40">
          <cell r="D40">
            <v>210007588</v>
          </cell>
          <cell r="E40">
            <v>100</v>
          </cell>
          <cell r="J40">
            <v>0</v>
          </cell>
          <cell r="K40" t="str">
            <v>?</v>
          </cell>
          <cell r="L40" t="str">
            <v>Housing</v>
          </cell>
        </row>
        <row r="41">
          <cell r="D41">
            <v>210008190</v>
          </cell>
          <cell r="E41">
            <v>198.5</v>
          </cell>
          <cell r="F41" t="str">
            <v>Unknown</v>
          </cell>
          <cell r="G41" t="str">
            <v>?</v>
          </cell>
          <cell r="H41" t="str">
            <v>?</v>
          </cell>
          <cell r="I41" t="str">
            <v>?</v>
          </cell>
          <cell r="J41">
            <v>0</v>
          </cell>
          <cell r="K41" t="str">
            <v>?</v>
          </cell>
          <cell r="L41" t="str">
            <v>NA</v>
          </cell>
        </row>
        <row r="42">
          <cell r="D42">
            <v>210011713</v>
          </cell>
          <cell r="E42">
            <v>801</v>
          </cell>
          <cell r="F42" t="str">
            <v>HLS</v>
          </cell>
          <cell r="G42" t="str">
            <v>MS Biomedical Biological</v>
          </cell>
          <cell r="H42">
            <v>0.8</v>
          </cell>
          <cell r="I42">
            <v>0</v>
          </cell>
          <cell r="J42">
            <v>0</v>
          </cell>
          <cell r="K42" t="str">
            <v>Active</v>
          </cell>
        </row>
        <row r="43">
          <cell r="D43">
            <v>210004310</v>
          </cell>
          <cell r="E43">
            <v>1689</v>
          </cell>
          <cell r="F43" t="str">
            <v>EMER</v>
          </cell>
          <cell r="G43" t="str">
            <v>EMER</v>
          </cell>
          <cell r="H43">
            <v>0</v>
          </cell>
          <cell r="I43" t="str">
            <v>MOFA</v>
          </cell>
          <cell r="J43" t="str">
            <v>FH</v>
          </cell>
          <cell r="L43" t="str">
            <v>Housing</v>
          </cell>
        </row>
        <row r="44">
          <cell r="D44">
            <v>210004453</v>
          </cell>
          <cell r="E44">
            <v>2000</v>
          </cell>
          <cell r="F44" t="str">
            <v>SE</v>
          </cell>
          <cell r="G44" t="str">
            <v>MS Sustainable Energy</v>
          </cell>
          <cell r="H44">
            <v>0</v>
          </cell>
          <cell r="I44">
            <v>0</v>
          </cell>
          <cell r="J44">
            <v>0</v>
          </cell>
          <cell r="K44" t="str">
            <v>Inactive</v>
          </cell>
          <cell r="L44" t="str">
            <v>Housing</v>
          </cell>
        </row>
        <row r="45">
          <cell r="D45">
            <v>210009195</v>
          </cell>
          <cell r="E45">
            <v>2281</v>
          </cell>
          <cell r="F45" t="str">
            <v>SE</v>
          </cell>
          <cell r="G45" t="str">
            <v>BS Computer Engineering</v>
          </cell>
          <cell r="H45">
            <v>0.5</v>
          </cell>
          <cell r="I45">
            <v>0</v>
          </cell>
          <cell r="J45">
            <v>0</v>
          </cell>
          <cell r="K45" t="str">
            <v>Active</v>
          </cell>
        </row>
        <row r="46">
          <cell r="D46">
            <v>210007355</v>
          </cell>
          <cell r="E46">
            <v>2382</v>
          </cell>
          <cell r="F46" t="str">
            <v>IS</v>
          </cell>
          <cell r="G46" t="str">
            <v>MA Islamic Studies</v>
          </cell>
          <cell r="J46">
            <v>0</v>
          </cell>
          <cell r="L46" t="str">
            <v>Housing</v>
          </cell>
        </row>
        <row r="47">
          <cell r="D47">
            <v>210011738</v>
          </cell>
          <cell r="E47">
            <v>3040.8</v>
          </cell>
          <cell r="F47" t="str">
            <v>HLS</v>
          </cell>
          <cell r="G47" t="str">
            <v>PHD Biomedical Biological</v>
          </cell>
          <cell r="H47">
            <v>0.8</v>
          </cell>
          <cell r="I47">
            <v>0</v>
          </cell>
          <cell r="J47" t="str">
            <v>FH</v>
          </cell>
          <cell r="K47" t="str">
            <v>Active</v>
          </cell>
        </row>
        <row r="48">
          <cell r="D48">
            <v>210005327</v>
          </cell>
          <cell r="E48">
            <v>3041</v>
          </cell>
          <cell r="F48" t="str">
            <v>SE</v>
          </cell>
          <cell r="G48" t="str">
            <v>PhD Computer Science</v>
          </cell>
          <cell r="H48">
            <v>0.8</v>
          </cell>
          <cell r="I48">
            <v>0</v>
          </cell>
          <cell r="J48">
            <v>0</v>
          </cell>
          <cell r="K48" t="str">
            <v>Active</v>
          </cell>
        </row>
        <row r="49">
          <cell r="D49">
            <v>210004615</v>
          </cell>
          <cell r="E49">
            <v>4788</v>
          </cell>
          <cell r="F49" t="str">
            <v>IS</v>
          </cell>
          <cell r="G49" t="str">
            <v>MA Islamic Studies</v>
          </cell>
          <cell r="J49">
            <v>0</v>
          </cell>
          <cell r="L49" t="str">
            <v>Housing</v>
          </cell>
        </row>
        <row r="50">
          <cell r="D50">
            <v>210005288</v>
          </cell>
          <cell r="E50">
            <v>4832</v>
          </cell>
          <cell r="F50" t="str">
            <v>SE</v>
          </cell>
          <cell r="G50" t="str">
            <v>PhD Computer Science</v>
          </cell>
          <cell r="H50">
            <v>1</v>
          </cell>
          <cell r="I50">
            <v>0</v>
          </cell>
          <cell r="J50">
            <v>0</v>
          </cell>
          <cell r="K50" t="str">
            <v>Active</v>
          </cell>
          <cell r="L50" t="str">
            <v>Housing</v>
          </cell>
        </row>
        <row r="51">
          <cell r="D51">
            <v>210005410</v>
          </cell>
          <cell r="E51">
            <v>6083</v>
          </cell>
          <cell r="F51" t="str">
            <v>SE</v>
          </cell>
          <cell r="G51" t="str">
            <v>PhD Computer Science</v>
          </cell>
          <cell r="H51">
            <v>0.8</v>
          </cell>
          <cell r="I51">
            <v>0</v>
          </cell>
          <cell r="J51" t="str">
            <v>FH</v>
          </cell>
          <cell r="K51" t="str">
            <v>Active</v>
          </cell>
        </row>
        <row r="52">
          <cell r="D52">
            <v>210005669</v>
          </cell>
          <cell r="E52">
            <v>6734</v>
          </cell>
          <cell r="F52" t="str">
            <v>SE</v>
          </cell>
          <cell r="G52" t="str">
            <v>PhD Computer Science</v>
          </cell>
          <cell r="H52">
            <v>0.8</v>
          </cell>
          <cell r="I52">
            <v>0</v>
          </cell>
          <cell r="J52">
            <v>0</v>
          </cell>
          <cell r="K52" t="str">
            <v>Active</v>
          </cell>
          <cell r="L52" t="str">
            <v>Housing</v>
          </cell>
        </row>
        <row r="53">
          <cell r="D53">
            <v>210006089</v>
          </cell>
          <cell r="E53">
            <v>6813.6</v>
          </cell>
          <cell r="F53" t="str">
            <v>SE</v>
          </cell>
          <cell r="G53" t="str">
            <v>MS Cybersecurity</v>
          </cell>
          <cell r="H53">
            <v>0.8</v>
          </cell>
          <cell r="I53" t="str">
            <v>CMUQ</v>
          </cell>
          <cell r="J53">
            <v>0</v>
          </cell>
          <cell r="K53" t="str">
            <v>Active</v>
          </cell>
        </row>
        <row r="54">
          <cell r="D54">
            <v>210007214</v>
          </cell>
          <cell r="E54">
            <v>7050.26</v>
          </cell>
          <cell r="F54" t="str">
            <v>SE</v>
          </cell>
          <cell r="G54" t="str">
            <v>MS Sustainable Energy</v>
          </cell>
          <cell r="H54">
            <v>0.8</v>
          </cell>
          <cell r="I54">
            <v>0</v>
          </cell>
          <cell r="J54">
            <v>0</v>
          </cell>
          <cell r="K54" t="str">
            <v>Active</v>
          </cell>
          <cell r="L54" t="str">
            <v>Housing</v>
          </cell>
        </row>
        <row r="55">
          <cell r="D55">
            <v>210007494</v>
          </cell>
          <cell r="E55">
            <v>7524</v>
          </cell>
          <cell r="F55" t="str">
            <v>HLS</v>
          </cell>
          <cell r="G55" t="str">
            <v>PHD Genomics</v>
          </cell>
          <cell r="H55">
            <v>1</v>
          </cell>
          <cell r="I55">
            <v>0</v>
          </cell>
          <cell r="J55">
            <v>0</v>
          </cell>
          <cell r="K55" t="str">
            <v>Active</v>
          </cell>
          <cell r="L55" t="str">
            <v>Housing</v>
          </cell>
        </row>
        <row r="56">
          <cell r="D56">
            <v>210005991</v>
          </cell>
          <cell r="E56">
            <v>8634</v>
          </cell>
          <cell r="F56" t="str">
            <v>SE</v>
          </cell>
          <cell r="G56" t="str">
            <v>PhD Computer Science</v>
          </cell>
          <cell r="H56">
            <v>0.8</v>
          </cell>
          <cell r="I56">
            <v>0</v>
          </cell>
          <cell r="J56">
            <v>0</v>
          </cell>
          <cell r="K56" t="str">
            <v>Active</v>
          </cell>
          <cell r="L56" t="str">
            <v>Housing</v>
          </cell>
        </row>
        <row r="57">
          <cell r="D57">
            <v>210003978</v>
          </cell>
          <cell r="E57">
            <v>8734</v>
          </cell>
          <cell r="F57" t="str">
            <v>SE</v>
          </cell>
          <cell r="G57" t="str">
            <v>PhD Sustainable Energy</v>
          </cell>
          <cell r="H57">
            <v>1</v>
          </cell>
          <cell r="I57">
            <v>0</v>
          </cell>
          <cell r="J57">
            <v>0</v>
          </cell>
          <cell r="K57" t="str">
            <v>Active</v>
          </cell>
          <cell r="L57" t="str">
            <v>Housing</v>
          </cell>
        </row>
        <row r="58">
          <cell r="D58">
            <v>210008590</v>
          </cell>
          <cell r="E58">
            <v>8757</v>
          </cell>
          <cell r="F58" t="str">
            <v>SE</v>
          </cell>
          <cell r="G58" t="str">
            <v>PhD Computer Science</v>
          </cell>
          <cell r="H58">
            <v>0.8</v>
          </cell>
          <cell r="I58">
            <v>0</v>
          </cell>
          <cell r="J58">
            <v>0</v>
          </cell>
          <cell r="K58" t="str">
            <v>Active</v>
          </cell>
          <cell r="L58" t="str">
            <v>Housing</v>
          </cell>
        </row>
        <row r="59">
          <cell r="D59">
            <v>210005791</v>
          </cell>
          <cell r="E59">
            <v>8868</v>
          </cell>
          <cell r="F59" t="str">
            <v>HLS</v>
          </cell>
          <cell r="G59" t="str">
            <v>PHD Biomedical Biological</v>
          </cell>
          <cell r="H59">
            <v>1</v>
          </cell>
          <cell r="I59">
            <v>0</v>
          </cell>
          <cell r="J59">
            <v>0</v>
          </cell>
          <cell r="K59" t="str">
            <v>Active</v>
          </cell>
          <cell r="L59" t="str">
            <v>Housing</v>
          </cell>
        </row>
        <row r="60">
          <cell r="D60">
            <v>210004773</v>
          </cell>
          <cell r="E60">
            <v>8878</v>
          </cell>
          <cell r="F60" t="str">
            <v>SE</v>
          </cell>
          <cell r="G60" t="str">
            <v>PhD Sustainable Energy</v>
          </cell>
          <cell r="H60">
            <v>1</v>
          </cell>
          <cell r="I60">
            <v>0</v>
          </cell>
          <cell r="J60">
            <v>0</v>
          </cell>
          <cell r="K60" t="str">
            <v>Active</v>
          </cell>
          <cell r="L60" t="str">
            <v>Housing</v>
          </cell>
        </row>
        <row r="61">
          <cell r="D61">
            <v>210011783</v>
          </cell>
          <cell r="E61">
            <v>8908.19</v>
          </cell>
          <cell r="F61" t="str">
            <v>LPP</v>
          </cell>
          <cell r="G61" t="str">
            <v>Sorbonne Exchange Program</v>
          </cell>
          <cell r="H61" t="str">
            <v>?</v>
          </cell>
          <cell r="I61" t="str">
            <v>?</v>
          </cell>
          <cell r="J61">
            <v>0</v>
          </cell>
          <cell r="K61" t="str">
            <v>?</v>
          </cell>
          <cell r="L61" t="str">
            <v>Housing</v>
          </cell>
        </row>
        <row r="62">
          <cell r="D62">
            <v>210007243</v>
          </cell>
          <cell r="E62">
            <v>8928</v>
          </cell>
          <cell r="F62" t="str">
            <v>SE</v>
          </cell>
          <cell r="G62" t="str">
            <v>MS Sustainable Energy</v>
          </cell>
          <cell r="H62">
            <v>0.8</v>
          </cell>
          <cell r="I62">
            <v>0</v>
          </cell>
          <cell r="J62">
            <v>0</v>
          </cell>
          <cell r="K62" t="str">
            <v>Active</v>
          </cell>
          <cell r="L62" t="str">
            <v>Housing</v>
          </cell>
        </row>
        <row r="63">
          <cell r="D63">
            <v>210009366</v>
          </cell>
          <cell r="E63">
            <v>8928</v>
          </cell>
          <cell r="F63" t="str">
            <v>SE</v>
          </cell>
          <cell r="G63" t="str">
            <v>MS Sustainable Energy</v>
          </cell>
          <cell r="H63">
            <v>0.8</v>
          </cell>
          <cell r="I63">
            <v>0</v>
          </cell>
          <cell r="J63">
            <v>0</v>
          </cell>
          <cell r="K63" t="str">
            <v>Active</v>
          </cell>
          <cell r="L63" t="str">
            <v>Housing</v>
          </cell>
        </row>
        <row r="64">
          <cell r="D64">
            <v>210004971</v>
          </cell>
          <cell r="E64">
            <v>0</v>
          </cell>
          <cell r="F64" t="str">
            <v>SE</v>
          </cell>
          <cell r="G64" t="str">
            <v>PhD Sustainable Environment</v>
          </cell>
          <cell r="H64">
            <v>0.8</v>
          </cell>
          <cell r="I64">
            <v>0</v>
          </cell>
          <cell r="J64">
            <v>0</v>
          </cell>
          <cell r="K64" t="str">
            <v>Active</v>
          </cell>
        </row>
        <row r="65">
          <cell r="D65">
            <v>210005417</v>
          </cell>
          <cell r="E65">
            <v>9124</v>
          </cell>
          <cell r="F65" t="str">
            <v>SE</v>
          </cell>
          <cell r="G65" t="str">
            <v>MS Cybersecurity</v>
          </cell>
          <cell r="H65">
            <v>0.8</v>
          </cell>
          <cell r="I65">
            <v>0</v>
          </cell>
          <cell r="J65">
            <v>0</v>
          </cell>
          <cell r="K65" t="str">
            <v>Active</v>
          </cell>
        </row>
        <row r="66">
          <cell r="D66">
            <v>210012271</v>
          </cell>
          <cell r="E66">
            <v>9124</v>
          </cell>
          <cell r="F66" t="str">
            <v>SE</v>
          </cell>
          <cell r="G66" t="str">
            <v>PhD Logistics</v>
          </cell>
          <cell r="H66">
            <v>0.8</v>
          </cell>
          <cell r="I66">
            <v>0</v>
          </cell>
          <cell r="J66">
            <v>0</v>
          </cell>
          <cell r="K66" t="str">
            <v>Active</v>
          </cell>
        </row>
        <row r="67">
          <cell r="D67">
            <v>210003933</v>
          </cell>
          <cell r="E67">
            <v>9125</v>
          </cell>
          <cell r="F67" t="str">
            <v>HLS</v>
          </cell>
          <cell r="G67" t="str">
            <v>PHD Biomedical Biological</v>
          </cell>
          <cell r="H67">
            <v>0.8</v>
          </cell>
          <cell r="I67">
            <v>0</v>
          </cell>
          <cell r="J67" t="str">
            <v>FH</v>
          </cell>
          <cell r="K67" t="str">
            <v>Active</v>
          </cell>
        </row>
        <row r="68">
          <cell r="D68">
            <v>210004390</v>
          </cell>
          <cell r="E68">
            <v>9125</v>
          </cell>
          <cell r="F68" t="str">
            <v>SE</v>
          </cell>
          <cell r="G68" t="str">
            <v>PhD Sustainable Environment</v>
          </cell>
          <cell r="H68">
            <v>0.8</v>
          </cell>
          <cell r="I68">
            <v>0</v>
          </cell>
          <cell r="J68">
            <v>0</v>
          </cell>
          <cell r="K68" t="str">
            <v>Active</v>
          </cell>
        </row>
        <row r="69">
          <cell r="D69">
            <v>210005055</v>
          </cell>
          <cell r="E69">
            <v>9125</v>
          </cell>
          <cell r="F69" t="str">
            <v>SE</v>
          </cell>
          <cell r="G69" t="str">
            <v>PhD Computer Science</v>
          </cell>
          <cell r="H69">
            <v>0.8</v>
          </cell>
          <cell r="I69">
            <v>0</v>
          </cell>
          <cell r="J69">
            <v>0</v>
          </cell>
          <cell r="K69" t="str">
            <v>Active</v>
          </cell>
        </row>
        <row r="70">
          <cell r="D70">
            <v>210005603</v>
          </cell>
          <cell r="E70">
            <v>9125</v>
          </cell>
          <cell r="F70" t="str">
            <v>SE</v>
          </cell>
          <cell r="G70" t="str">
            <v>PhD Computer Science</v>
          </cell>
          <cell r="H70">
            <v>0.8</v>
          </cell>
          <cell r="I70">
            <v>0</v>
          </cell>
          <cell r="J70">
            <v>0</v>
          </cell>
          <cell r="K70" t="str">
            <v>Active</v>
          </cell>
        </row>
        <row r="71">
          <cell r="D71">
            <v>210005797</v>
          </cell>
          <cell r="E71">
            <v>9125</v>
          </cell>
          <cell r="F71" t="str">
            <v>SE</v>
          </cell>
          <cell r="G71" t="str">
            <v>PhD Computer Science</v>
          </cell>
          <cell r="H71">
            <v>0.8</v>
          </cell>
          <cell r="I71">
            <v>0</v>
          </cell>
          <cell r="J71">
            <v>0</v>
          </cell>
          <cell r="K71" t="str">
            <v>Active</v>
          </cell>
        </row>
        <row r="72">
          <cell r="D72">
            <v>210007275</v>
          </cell>
          <cell r="E72">
            <v>9125</v>
          </cell>
          <cell r="F72" t="str">
            <v>SE</v>
          </cell>
          <cell r="G72" t="str">
            <v>MS Cybersecurity</v>
          </cell>
          <cell r="H72">
            <v>0.8</v>
          </cell>
          <cell r="I72">
            <v>0</v>
          </cell>
          <cell r="J72" t="str">
            <v>FH</v>
          </cell>
          <cell r="K72" t="str">
            <v>No Show</v>
          </cell>
        </row>
        <row r="73">
          <cell r="D73">
            <v>210007511</v>
          </cell>
          <cell r="E73">
            <v>9125</v>
          </cell>
          <cell r="F73" t="str">
            <v>HLS</v>
          </cell>
          <cell r="G73" t="str">
            <v>MS Biomedical Biological</v>
          </cell>
          <cell r="H73">
            <v>0.8</v>
          </cell>
          <cell r="I73">
            <v>0</v>
          </cell>
          <cell r="J73" t="str">
            <v>FH</v>
          </cell>
          <cell r="K73" t="str">
            <v>Active</v>
          </cell>
        </row>
        <row r="74">
          <cell r="D74">
            <v>210007562</v>
          </cell>
          <cell r="E74">
            <v>9125</v>
          </cell>
          <cell r="F74" t="str">
            <v>SE</v>
          </cell>
          <cell r="G74" t="str">
            <v>PhD Computer Science</v>
          </cell>
          <cell r="H74">
            <v>0.8</v>
          </cell>
          <cell r="I74">
            <v>0</v>
          </cell>
          <cell r="J74" t="str">
            <v>FH</v>
          </cell>
          <cell r="K74" t="str">
            <v>Active</v>
          </cell>
        </row>
        <row r="75">
          <cell r="D75">
            <v>210008017</v>
          </cell>
          <cell r="E75">
            <v>9125</v>
          </cell>
          <cell r="F75" t="str">
            <v>SE</v>
          </cell>
          <cell r="G75" t="str">
            <v>MS Data Science</v>
          </cell>
          <cell r="H75">
            <v>0.8</v>
          </cell>
          <cell r="I75">
            <v>0</v>
          </cell>
          <cell r="J75">
            <v>0</v>
          </cell>
          <cell r="K75" t="str">
            <v>Active</v>
          </cell>
        </row>
        <row r="76">
          <cell r="D76">
            <v>210008039</v>
          </cell>
          <cell r="E76">
            <v>9125</v>
          </cell>
          <cell r="F76" t="str">
            <v>SE</v>
          </cell>
          <cell r="G76" t="str">
            <v>MS Data Science</v>
          </cell>
          <cell r="H76">
            <v>0.8</v>
          </cell>
          <cell r="I76">
            <v>0</v>
          </cell>
          <cell r="J76" t="str">
            <v>FH</v>
          </cell>
          <cell r="K76" t="str">
            <v>Active</v>
          </cell>
        </row>
        <row r="77">
          <cell r="D77">
            <v>210008421</v>
          </cell>
          <cell r="E77">
            <v>9125</v>
          </cell>
          <cell r="F77" t="str">
            <v>HLS</v>
          </cell>
          <cell r="G77" t="str">
            <v>PHD Biomedical Biological</v>
          </cell>
          <cell r="H77">
            <v>0.8</v>
          </cell>
          <cell r="I77">
            <v>0</v>
          </cell>
          <cell r="J77">
            <v>0</v>
          </cell>
          <cell r="K77" t="str">
            <v>Active</v>
          </cell>
        </row>
        <row r="78">
          <cell r="D78">
            <v>210005898</v>
          </cell>
          <cell r="E78">
            <v>9193.1</v>
          </cell>
          <cell r="F78" t="str">
            <v>SE</v>
          </cell>
          <cell r="G78" t="str">
            <v>PhD Computer Science</v>
          </cell>
          <cell r="H78">
            <v>0.8</v>
          </cell>
          <cell r="I78">
            <v>0</v>
          </cell>
          <cell r="J78">
            <v>0</v>
          </cell>
          <cell r="K78" t="str">
            <v>Active</v>
          </cell>
          <cell r="L78" t="str">
            <v>Housing</v>
          </cell>
        </row>
        <row r="79">
          <cell r="D79">
            <v>210012551</v>
          </cell>
          <cell r="E79">
            <v>9216</v>
          </cell>
          <cell r="F79" t="str">
            <v>SE</v>
          </cell>
          <cell r="G79" t="str">
            <v>BS Computer Engineering</v>
          </cell>
          <cell r="H79">
            <v>0</v>
          </cell>
          <cell r="I79">
            <v>0</v>
          </cell>
          <cell r="J79">
            <v>0</v>
          </cell>
          <cell r="K79" t="str">
            <v>Active</v>
          </cell>
        </row>
        <row r="80">
          <cell r="D80">
            <v>210009370</v>
          </cell>
          <cell r="E80">
            <v>9308</v>
          </cell>
          <cell r="F80" t="str">
            <v>SE</v>
          </cell>
          <cell r="G80" t="str">
            <v>PhD Computer Science</v>
          </cell>
          <cell r="H80">
            <v>0.8</v>
          </cell>
          <cell r="I80">
            <v>0</v>
          </cell>
          <cell r="J80">
            <v>0</v>
          </cell>
          <cell r="K80" t="str">
            <v>Active</v>
          </cell>
          <cell r="L80" t="str">
            <v>Housing</v>
          </cell>
        </row>
        <row r="81">
          <cell r="D81">
            <v>210009618</v>
          </cell>
          <cell r="E81">
            <v>9308</v>
          </cell>
          <cell r="F81" t="str">
            <v>SE</v>
          </cell>
          <cell r="G81" t="str">
            <v>PhD Sustainable Energy</v>
          </cell>
          <cell r="H81">
            <v>0.8</v>
          </cell>
          <cell r="I81">
            <v>0</v>
          </cell>
          <cell r="J81">
            <v>0</v>
          </cell>
          <cell r="K81" t="str">
            <v>Active</v>
          </cell>
          <cell r="L81" t="str">
            <v>Housing</v>
          </cell>
        </row>
        <row r="82">
          <cell r="D82">
            <v>210011784</v>
          </cell>
          <cell r="E82">
            <v>9408.19</v>
          </cell>
          <cell r="F82" t="str">
            <v>LPP</v>
          </cell>
          <cell r="G82" t="str">
            <v>Sorbonne Exchange Program</v>
          </cell>
          <cell r="H82" t="str">
            <v>?</v>
          </cell>
          <cell r="I82" t="str">
            <v>?</v>
          </cell>
          <cell r="J82">
            <v>0</v>
          </cell>
          <cell r="K82" t="str">
            <v>?</v>
          </cell>
          <cell r="L82" t="str">
            <v>Housing</v>
          </cell>
        </row>
        <row r="83">
          <cell r="D83">
            <v>210004793</v>
          </cell>
          <cell r="E83">
            <v>9445</v>
          </cell>
          <cell r="F83" t="str">
            <v>SE</v>
          </cell>
          <cell r="G83" t="str">
            <v>PhD Sustainable Environment</v>
          </cell>
          <cell r="H83">
            <v>1</v>
          </cell>
          <cell r="I83">
            <v>0</v>
          </cell>
          <cell r="J83">
            <v>0</v>
          </cell>
          <cell r="K83" t="str">
            <v>Active</v>
          </cell>
          <cell r="L83" t="str">
            <v>Housing</v>
          </cell>
        </row>
        <row r="84">
          <cell r="D84">
            <v>210003920</v>
          </cell>
          <cell r="E84">
            <v>9528</v>
          </cell>
          <cell r="F84" t="str">
            <v>HLS</v>
          </cell>
          <cell r="G84" t="str">
            <v>PHD Biomedical Biological</v>
          </cell>
          <cell r="H84">
            <v>0.8</v>
          </cell>
          <cell r="I84">
            <v>0</v>
          </cell>
          <cell r="J84">
            <v>0</v>
          </cell>
          <cell r="K84" t="str">
            <v>Active</v>
          </cell>
          <cell r="L84" t="str">
            <v>Housing</v>
          </cell>
        </row>
        <row r="85">
          <cell r="D85">
            <v>210005228</v>
          </cell>
          <cell r="E85">
            <v>9528</v>
          </cell>
          <cell r="F85" t="str">
            <v>SE</v>
          </cell>
          <cell r="G85" t="str">
            <v>PhD Computer Science</v>
          </cell>
          <cell r="H85">
            <v>1</v>
          </cell>
          <cell r="I85">
            <v>0</v>
          </cell>
          <cell r="J85">
            <v>0</v>
          </cell>
          <cell r="K85" t="str">
            <v>Active</v>
          </cell>
          <cell r="L85" t="str">
            <v>Housing</v>
          </cell>
        </row>
        <row r="86">
          <cell r="D86">
            <v>210006054</v>
          </cell>
          <cell r="E86">
            <v>9528</v>
          </cell>
          <cell r="F86" t="str">
            <v>SE</v>
          </cell>
          <cell r="G86" t="str">
            <v>PhD Computer Science</v>
          </cell>
          <cell r="H86">
            <v>0.8</v>
          </cell>
          <cell r="I86">
            <v>0</v>
          </cell>
          <cell r="J86">
            <v>0</v>
          </cell>
          <cell r="K86" t="str">
            <v>Active</v>
          </cell>
          <cell r="L86" t="str">
            <v>Housing</v>
          </cell>
        </row>
        <row r="87">
          <cell r="D87">
            <v>210007311</v>
          </cell>
          <cell r="E87">
            <v>9528</v>
          </cell>
          <cell r="F87" t="str">
            <v>SE</v>
          </cell>
          <cell r="G87" t="str">
            <v>PhD Computer Science</v>
          </cell>
          <cell r="H87">
            <v>0.8</v>
          </cell>
          <cell r="I87">
            <v>0</v>
          </cell>
          <cell r="J87">
            <v>0</v>
          </cell>
          <cell r="K87" t="str">
            <v>Active</v>
          </cell>
          <cell r="L87" t="str">
            <v>Housing</v>
          </cell>
        </row>
        <row r="88">
          <cell r="D88">
            <v>210007333</v>
          </cell>
          <cell r="E88">
            <v>9528</v>
          </cell>
          <cell r="F88" t="str">
            <v>HLS</v>
          </cell>
          <cell r="G88" t="str">
            <v>PHD Biomedical Biological</v>
          </cell>
          <cell r="H88">
            <v>0.8</v>
          </cell>
          <cell r="I88">
            <v>0</v>
          </cell>
          <cell r="J88">
            <v>0</v>
          </cell>
          <cell r="K88" t="str">
            <v>Active</v>
          </cell>
          <cell r="L88" t="str">
            <v>Housing</v>
          </cell>
        </row>
        <row r="89">
          <cell r="D89">
            <v>210007506</v>
          </cell>
          <cell r="E89">
            <v>9528</v>
          </cell>
          <cell r="F89" t="str">
            <v>HLS</v>
          </cell>
          <cell r="G89" t="str">
            <v>PHD Biomedical Biological</v>
          </cell>
          <cell r="H89">
            <v>0.8</v>
          </cell>
          <cell r="I89">
            <v>0</v>
          </cell>
          <cell r="J89">
            <v>0</v>
          </cell>
          <cell r="K89" t="str">
            <v>Active</v>
          </cell>
          <cell r="L89" t="str">
            <v>Housing</v>
          </cell>
        </row>
        <row r="90">
          <cell r="D90">
            <v>210012072</v>
          </cell>
          <cell r="E90">
            <v>9528</v>
          </cell>
          <cell r="F90" t="str">
            <v>IS</v>
          </cell>
          <cell r="G90" t="str">
            <v>MS Islamic Studies</v>
          </cell>
          <cell r="J90">
            <v>0</v>
          </cell>
          <cell r="L90" t="str">
            <v>Housing</v>
          </cell>
        </row>
        <row r="91">
          <cell r="D91">
            <v>210005563</v>
          </cell>
          <cell r="E91">
            <v>9672</v>
          </cell>
          <cell r="F91" t="str">
            <v>SE</v>
          </cell>
          <cell r="G91" t="str">
            <v>PhD Computer Science</v>
          </cell>
          <cell r="H91">
            <v>1</v>
          </cell>
          <cell r="I91">
            <v>0</v>
          </cell>
          <cell r="J91">
            <v>0</v>
          </cell>
          <cell r="K91" t="str">
            <v>Active</v>
          </cell>
          <cell r="L91" t="str">
            <v>Housing</v>
          </cell>
        </row>
        <row r="92">
          <cell r="D92">
            <v>210008161</v>
          </cell>
          <cell r="E92">
            <v>9954</v>
          </cell>
          <cell r="F92" t="str">
            <v>HLS</v>
          </cell>
          <cell r="G92" t="str">
            <v>MS Genomics</v>
          </cell>
          <cell r="H92">
            <v>0.8</v>
          </cell>
          <cell r="I92">
            <v>0</v>
          </cell>
          <cell r="J92">
            <v>0</v>
          </cell>
          <cell r="K92" t="str">
            <v>Active</v>
          </cell>
        </row>
        <row r="93">
          <cell r="D93">
            <v>210009074</v>
          </cell>
          <cell r="E93">
            <v>9954</v>
          </cell>
          <cell r="F93" t="str">
            <v>HLS</v>
          </cell>
          <cell r="G93" t="str">
            <v>MS Genomics</v>
          </cell>
          <cell r="H93">
            <v>0.8</v>
          </cell>
          <cell r="I93">
            <v>0</v>
          </cell>
          <cell r="J93">
            <v>0</v>
          </cell>
          <cell r="K93" t="str">
            <v>Active</v>
          </cell>
        </row>
        <row r="94">
          <cell r="D94">
            <v>210009130</v>
          </cell>
          <cell r="E94">
            <v>9954</v>
          </cell>
          <cell r="F94" t="str">
            <v>SE</v>
          </cell>
          <cell r="G94" t="str">
            <v>MS Cybersecurity</v>
          </cell>
          <cell r="H94">
            <v>0</v>
          </cell>
          <cell r="I94" t="str">
            <v>Ministry of Education</v>
          </cell>
          <cell r="J94">
            <v>0</v>
          </cell>
          <cell r="K94" t="str">
            <v>Active</v>
          </cell>
        </row>
        <row r="95">
          <cell r="D95">
            <v>210009208</v>
          </cell>
          <cell r="E95">
            <v>9954</v>
          </cell>
          <cell r="F95" t="str">
            <v>SE</v>
          </cell>
          <cell r="G95" t="str">
            <v>MS Cybersecurity</v>
          </cell>
          <cell r="H95">
            <v>0.8</v>
          </cell>
          <cell r="I95">
            <v>0</v>
          </cell>
          <cell r="J95" t="str">
            <v>FH</v>
          </cell>
          <cell r="K95" t="str">
            <v>No Show</v>
          </cell>
        </row>
        <row r="96">
          <cell r="D96">
            <v>210011239</v>
          </cell>
          <cell r="E96">
            <v>9954</v>
          </cell>
          <cell r="F96" t="str">
            <v>SE</v>
          </cell>
          <cell r="G96" t="str">
            <v>MS Data Science</v>
          </cell>
          <cell r="H96">
            <v>0.8</v>
          </cell>
          <cell r="I96">
            <v>0</v>
          </cell>
          <cell r="J96" t="str">
            <v>FH</v>
          </cell>
          <cell r="K96" t="str">
            <v>No Show</v>
          </cell>
        </row>
        <row r="97">
          <cell r="D97">
            <v>210012097</v>
          </cell>
          <cell r="E97">
            <v>9954</v>
          </cell>
          <cell r="F97" t="str">
            <v>SE</v>
          </cell>
          <cell r="G97" t="str">
            <v>MS Logistics</v>
          </cell>
          <cell r="H97">
            <v>0.8</v>
          </cell>
          <cell r="I97">
            <v>0</v>
          </cell>
          <cell r="J97" t="str">
            <v>FH</v>
          </cell>
          <cell r="K97" t="str">
            <v>Active</v>
          </cell>
        </row>
        <row r="98">
          <cell r="D98">
            <v>210012258</v>
          </cell>
          <cell r="E98">
            <v>9954</v>
          </cell>
          <cell r="F98" t="str">
            <v>SE</v>
          </cell>
          <cell r="G98" t="str">
            <v>MS Logistics</v>
          </cell>
          <cell r="H98">
            <v>0.8</v>
          </cell>
          <cell r="I98">
            <v>0</v>
          </cell>
          <cell r="J98" t="str">
            <v>FH</v>
          </cell>
          <cell r="K98" t="str">
            <v>No Show</v>
          </cell>
        </row>
        <row r="99">
          <cell r="D99">
            <v>210009018</v>
          </cell>
          <cell r="E99">
            <v>9964</v>
          </cell>
          <cell r="F99" t="str">
            <v>SE</v>
          </cell>
          <cell r="G99" t="str">
            <v>MS Sustainable Environment</v>
          </cell>
          <cell r="H99">
            <v>0.8</v>
          </cell>
          <cell r="I99">
            <v>0</v>
          </cell>
          <cell r="J99">
            <v>0</v>
          </cell>
          <cell r="K99" t="str">
            <v>Active</v>
          </cell>
        </row>
        <row r="100">
          <cell r="D100">
            <v>210009207</v>
          </cell>
          <cell r="E100">
            <v>10675</v>
          </cell>
          <cell r="F100" t="str">
            <v>SE</v>
          </cell>
          <cell r="G100" t="str">
            <v>PhD Computer Science</v>
          </cell>
          <cell r="H100">
            <v>0.8</v>
          </cell>
          <cell r="I100">
            <v>0</v>
          </cell>
          <cell r="J100">
            <v>0</v>
          </cell>
          <cell r="K100" t="str">
            <v>Active</v>
          </cell>
          <cell r="L100" t="str">
            <v>Housing</v>
          </cell>
        </row>
        <row r="101">
          <cell r="D101">
            <v>210004409</v>
          </cell>
          <cell r="E101">
            <v>11060</v>
          </cell>
          <cell r="F101" t="str">
            <v>SE</v>
          </cell>
          <cell r="G101" t="str">
            <v>MS Logistics</v>
          </cell>
          <cell r="H101">
            <v>0.8</v>
          </cell>
          <cell r="I101">
            <v>0</v>
          </cell>
          <cell r="J101">
            <v>0</v>
          </cell>
          <cell r="K101" t="str">
            <v>Active</v>
          </cell>
        </row>
        <row r="102">
          <cell r="D102">
            <v>210006244</v>
          </cell>
          <cell r="E102">
            <v>11060</v>
          </cell>
          <cell r="F102" t="str">
            <v>SE</v>
          </cell>
          <cell r="G102" t="str">
            <v>MS Logistics</v>
          </cell>
          <cell r="H102">
            <v>0.8</v>
          </cell>
          <cell r="I102">
            <v>0</v>
          </cell>
          <cell r="J102">
            <v>0</v>
          </cell>
          <cell r="K102" t="str">
            <v>Active</v>
          </cell>
        </row>
        <row r="103">
          <cell r="D103">
            <v>210004046</v>
          </cell>
          <cell r="E103">
            <v>11092</v>
          </cell>
          <cell r="F103" t="str">
            <v>HLS</v>
          </cell>
          <cell r="G103" t="str">
            <v>PHD Biomedical Biological</v>
          </cell>
          <cell r="H103">
            <v>0.8</v>
          </cell>
          <cell r="I103">
            <v>0</v>
          </cell>
          <cell r="J103">
            <v>0</v>
          </cell>
          <cell r="K103" t="str">
            <v>Active</v>
          </cell>
          <cell r="L103" t="str">
            <v>Housing</v>
          </cell>
        </row>
        <row r="104">
          <cell r="D104">
            <v>210004339</v>
          </cell>
          <cell r="E104">
            <v>11428</v>
          </cell>
          <cell r="F104" t="str">
            <v>SE</v>
          </cell>
          <cell r="G104" t="str">
            <v>PhD Computer Science</v>
          </cell>
          <cell r="H104">
            <v>1</v>
          </cell>
          <cell r="I104">
            <v>0</v>
          </cell>
          <cell r="J104">
            <v>0</v>
          </cell>
          <cell r="K104" t="str">
            <v>Graduated</v>
          </cell>
          <cell r="L104" t="str">
            <v>Housing</v>
          </cell>
        </row>
        <row r="105">
          <cell r="D105">
            <v>210007357</v>
          </cell>
          <cell r="E105">
            <v>11602</v>
          </cell>
          <cell r="F105" t="str">
            <v>HSS</v>
          </cell>
          <cell r="G105" t="str">
            <v>MA Women Society</v>
          </cell>
          <cell r="J105">
            <v>0</v>
          </cell>
          <cell r="L105" t="str">
            <v>Housing</v>
          </cell>
        </row>
        <row r="106">
          <cell r="D106">
            <v>210007564</v>
          </cell>
          <cell r="E106">
            <v>12166</v>
          </cell>
          <cell r="F106" t="str">
            <v>SE</v>
          </cell>
          <cell r="G106" t="str">
            <v>PhD Sustainable Energy</v>
          </cell>
          <cell r="H106">
            <v>0.8</v>
          </cell>
          <cell r="I106">
            <v>0</v>
          </cell>
          <cell r="J106" t="str">
            <v>FH</v>
          </cell>
          <cell r="K106" t="str">
            <v>Active</v>
          </cell>
        </row>
        <row r="107">
          <cell r="D107">
            <v>210003960</v>
          </cell>
          <cell r="E107">
            <v>12312</v>
          </cell>
          <cell r="F107" t="str">
            <v>SE</v>
          </cell>
          <cell r="G107" t="str">
            <v>PhD Sustainable Energy</v>
          </cell>
          <cell r="H107">
            <v>1</v>
          </cell>
          <cell r="I107">
            <v>0</v>
          </cell>
          <cell r="J107">
            <v>0</v>
          </cell>
          <cell r="K107" t="str">
            <v>Active</v>
          </cell>
          <cell r="L107" t="str">
            <v>Housing</v>
          </cell>
        </row>
        <row r="108">
          <cell r="D108">
            <v>210010172</v>
          </cell>
          <cell r="E108">
            <v>13272</v>
          </cell>
          <cell r="F108" t="str">
            <v>HLS</v>
          </cell>
          <cell r="G108" t="str">
            <v>MS Genomics</v>
          </cell>
          <cell r="H108">
            <v>0.8</v>
          </cell>
          <cell r="I108">
            <v>0</v>
          </cell>
          <cell r="J108">
            <v>0</v>
          </cell>
          <cell r="K108" t="str">
            <v>Active</v>
          </cell>
        </row>
        <row r="109">
          <cell r="D109">
            <v>210011753</v>
          </cell>
          <cell r="E109">
            <v>13272</v>
          </cell>
          <cell r="F109" t="str">
            <v>HLS</v>
          </cell>
          <cell r="G109" t="str">
            <v>MS Genomics</v>
          </cell>
          <cell r="H109">
            <v>0.8</v>
          </cell>
          <cell r="I109">
            <v>0</v>
          </cell>
          <cell r="J109">
            <v>0</v>
          </cell>
          <cell r="K109" t="str">
            <v>Active</v>
          </cell>
        </row>
        <row r="110">
          <cell r="D110">
            <v>210005554</v>
          </cell>
          <cell r="E110">
            <v>13286.5</v>
          </cell>
          <cell r="F110" t="str">
            <v>SE</v>
          </cell>
          <cell r="G110" t="str">
            <v>BS Computer Engineering</v>
          </cell>
          <cell r="H110">
            <v>0</v>
          </cell>
          <cell r="I110" t="str">
            <v>QF Financial Aid %</v>
          </cell>
          <cell r="J110">
            <v>0</v>
          </cell>
          <cell r="K110" t="str">
            <v>Active</v>
          </cell>
        </row>
        <row r="111">
          <cell r="D111">
            <v>210006020</v>
          </cell>
          <cell r="E111">
            <v>14600</v>
          </cell>
          <cell r="F111" t="str">
            <v>SE</v>
          </cell>
          <cell r="G111" t="str">
            <v>PhD Sustainable Environment</v>
          </cell>
          <cell r="H111">
            <v>0.8</v>
          </cell>
          <cell r="I111">
            <v>0</v>
          </cell>
          <cell r="J111" t="str">
            <v>FH</v>
          </cell>
          <cell r="K111" t="str">
            <v>No Show</v>
          </cell>
        </row>
        <row r="112">
          <cell r="D112">
            <v>210004794</v>
          </cell>
          <cell r="E112">
            <v>14825</v>
          </cell>
          <cell r="F112" t="str">
            <v>SE</v>
          </cell>
          <cell r="G112" t="str">
            <v>PhD Sustainable Energy</v>
          </cell>
          <cell r="H112">
            <v>0.8</v>
          </cell>
          <cell r="I112">
            <v>0</v>
          </cell>
          <cell r="J112" t="str">
            <v>FH</v>
          </cell>
          <cell r="K112" t="str">
            <v>Active</v>
          </cell>
        </row>
        <row r="113">
          <cell r="D113">
            <v>210003976</v>
          </cell>
          <cell r="E113">
            <v>15048</v>
          </cell>
          <cell r="F113" t="str">
            <v>SE</v>
          </cell>
          <cell r="G113" t="str">
            <v>PhD Sustainable Energy</v>
          </cell>
          <cell r="H113">
            <v>1</v>
          </cell>
          <cell r="I113">
            <v>0</v>
          </cell>
          <cell r="J113">
            <v>0</v>
          </cell>
          <cell r="K113" t="str">
            <v>Active</v>
          </cell>
          <cell r="L113" t="str">
            <v>Housing</v>
          </cell>
        </row>
        <row r="114">
          <cell r="D114">
            <v>210004673</v>
          </cell>
          <cell r="E114">
            <v>15048</v>
          </cell>
          <cell r="F114" t="str">
            <v>SE</v>
          </cell>
          <cell r="G114" t="str">
            <v>PhD Sustainable Environment</v>
          </cell>
          <cell r="H114">
            <v>0.8</v>
          </cell>
          <cell r="I114">
            <v>0</v>
          </cell>
          <cell r="J114">
            <v>0</v>
          </cell>
          <cell r="K114" t="str">
            <v>Active</v>
          </cell>
          <cell r="L114" t="str">
            <v>Housing</v>
          </cell>
        </row>
        <row r="115">
          <cell r="D115">
            <v>210004049</v>
          </cell>
          <cell r="E115">
            <v>15897</v>
          </cell>
          <cell r="F115" t="str">
            <v>SE</v>
          </cell>
          <cell r="G115" t="str">
            <v>BS Computer Engineering</v>
          </cell>
          <cell r="H115">
            <v>0</v>
          </cell>
          <cell r="I115">
            <v>0</v>
          </cell>
          <cell r="J115">
            <v>0</v>
          </cell>
          <cell r="K115" t="str">
            <v>Active</v>
          </cell>
        </row>
        <row r="116">
          <cell r="D116">
            <v>210004050</v>
          </cell>
          <cell r="E116">
            <v>15897</v>
          </cell>
          <cell r="F116" t="str">
            <v>SE</v>
          </cell>
          <cell r="G116" t="str">
            <v>BS Computer Engineering</v>
          </cell>
          <cell r="H116">
            <v>0</v>
          </cell>
          <cell r="I116">
            <v>0</v>
          </cell>
          <cell r="J116">
            <v>0</v>
          </cell>
          <cell r="K116" t="str">
            <v>Active</v>
          </cell>
        </row>
        <row r="117">
          <cell r="D117">
            <v>210007960</v>
          </cell>
          <cell r="E117">
            <v>15897</v>
          </cell>
          <cell r="F117" t="str">
            <v>SE</v>
          </cell>
          <cell r="G117" t="str">
            <v>BS Computer Engineering</v>
          </cell>
          <cell r="H117">
            <v>0</v>
          </cell>
          <cell r="I117">
            <v>0</v>
          </cell>
          <cell r="J117">
            <v>0</v>
          </cell>
          <cell r="K117" t="str">
            <v>Active</v>
          </cell>
        </row>
        <row r="118">
          <cell r="D118">
            <v>210008063</v>
          </cell>
          <cell r="E118">
            <v>16416</v>
          </cell>
          <cell r="F118" t="str">
            <v>HLS</v>
          </cell>
          <cell r="G118" t="str">
            <v>PHD Genomics</v>
          </cell>
          <cell r="H118">
            <v>1</v>
          </cell>
          <cell r="I118">
            <v>0</v>
          </cell>
          <cell r="J118">
            <v>0</v>
          </cell>
          <cell r="K118" t="str">
            <v>Active</v>
          </cell>
          <cell r="L118" t="str">
            <v>Housing</v>
          </cell>
        </row>
        <row r="119">
          <cell r="D119">
            <v>210008524</v>
          </cell>
          <cell r="E119">
            <v>16416</v>
          </cell>
          <cell r="F119" t="str">
            <v>SE</v>
          </cell>
          <cell r="G119" t="str">
            <v>PhD Computer Science</v>
          </cell>
          <cell r="H119">
            <v>0.8</v>
          </cell>
          <cell r="I119">
            <v>0</v>
          </cell>
          <cell r="J119">
            <v>0</v>
          </cell>
          <cell r="K119" t="str">
            <v>Active</v>
          </cell>
          <cell r="L119" t="str">
            <v>Housing</v>
          </cell>
        </row>
        <row r="120">
          <cell r="D120">
            <v>210008303</v>
          </cell>
          <cell r="E120">
            <v>16590</v>
          </cell>
          <cell r="F120" t="str">
            <v>SE</v>
          </cell>
          <cell r="G120" t="str">
            <v>MS Data Science</v>
          </cell>
          <cell r="H120">
            <v>0.8</v>
          </cell>
          <cell r="I120">
            <v>0</v>
          </cell>
          <cell r="J120" t="str">
            <v>FH</v>
          </cell>
          <cell r="K120" t="str">
            <v>Active</v>
          </cell>
        </row>
        <row r="121">
          <cell r="D121">
            <v>210005405</v>
          </cell>
          <cell r="E121">
            <v>17000</v>
          </cell>
          <cell r="F121" t="str">
            <v>SE</v>
          </cell>
          <cell r="G121" t="str">
            <v>MS Cybersecurity</v>
          </cell>
          <cell r="H121">
            <v>0.8</v>
          </cell>
          <cell r="I121">
            <v>0</v>
          </cell>
          <cell r="J121">
            <v>0</v>
          </cell>
          <cell r="K121" t="str">
            <v>No Show</v>
          </cell>
        </row>
        <row r="122">
          <cell r="D122">
            <v>210005246</v>
          </cell>
          <cell r="E122">
            <v>17263</v>
          </cell>
          <cell r="F122" t="str">
            <v>SE</v>
          </cell>
          <cell r="G122" t="str">
            <v>BS Computer Engineering</v>
          </cell>
          <cell r="H122">
            <v>0</v>
          </cell>
          <cell r="I122" t="str">
            <v>QF Merit Scholarship</v>
          </cell>
          <cell r="J122">
            <v>0</v>
          </cell>
          <cell r="K122" t="str">
            <v>Active</v>
          </cell>
        </row>
        <row r="123">
          <cell r="D123">
            <v>210011828</v>
          </cell>
          <cell r="E123">
            <v>18056.46</v>
          </cell>
          <cell r="F123" t="str">
            <v>SE</v>
          </cell>
          <cell r="G123" t="str">
            <v>PhD Sustainable Energy</v>
          </cell>
          <cell r="H123">
            <v>0.8</v>
          </cell>
          <cell r="I123">
            <v>0</v>
          </cell>
          <cell r="J123" t="str">
            <v>FH</v>
          </cell>
          <cell r="K123" t="str">
            <v>Active</v>
          </cell>
          <cell r="L123" t="str">
            <v>Housing</v>
          </cell>
        </row>
        <row r="124">
          <cell r="D124">
            <v>210004947</v>
          </cell>
          <cell r="E124">
            <v>18248</v>
          </cell>
          <cell r="F124" t="str">
            <v>SE</v>
          </cell>
          <cell r="G124" t="str">
            <v>PhD Computer Science</v>
          </cell>
          <cell r="H124">
            <v>0.8</v>
          </cell>
          <cell r="I124">
            <v>0</v>
          </cell>
          <cell r="J124" t="str">
            <v>FH</v>
          </cell>
          <cell r="K124" t="str">
            <v>Active</v>
          </cell>
        </row>
        <row r="125">
          <cell r="D125">
            <v>210005329</v>
          </cell>
          <cell r="E125">
            <v>18248</v>
          </cell>
          <cell r="F125" t="str">
            <v>SE</v>
          </cell>
          <cell r="G125" t="str">
            <v>PhD Computer Science</v>
          </cell>
          <cell r="H125">
            <v>0.8</v>
          </cell>
          <cell r="I125">
            <v>0</v>
          </cell>
          <cell r="J125" t="str">
            <v>FH</v>
          </cell>
          <cell r="K125" t="str">
            <v>Active</v>
          </cell>
        </row>
        <row r="126">
          <cell r="D126">
            <v>210008440</v>
          </cell>
          <cell r="E126">
            <v>18248</v>
          </cell>
          <cell r="F126" t="str">
            <v>HLS</v>
          </cell>
          <cell r="G126" t="str">
            <v>PHD Genomics</v>
          </cell>
          <cell r="H126">
            <v>0.8</v>
          </cell>
          <cell r="I126">
            <v>0</v>
          </cell>
          <cell r="J126" t="str">
            <v>FH</v>
          </cell>
          <cell r="K126" t="str">
            <v>Active</v>
          </cell>
        </row>
        <row r="127">
          <cell r="D127">
            <v>210009068</v>
          </cell>
          <cell r="E127">
            <v>18248</v>
          </cell>
          <cell r="F127" t="str">
            <v>HLS</v>
          </cell>
          <cell r="G127" t="str">
            <v>PHD Genomics</v>
          </cell>
          <cell r="H127">
            <v>0.8</v>
          </cell>
          <cell r="I127">
            <v>0</v>
          </cell>
          <cell r="J127" t="str">
            <v>FH</v>
          </cell>
          <cell r="K127" t="str">
            <v>Active</v>
          </cell>
        </row>
        <row r="128">
          <cell r="D128">
            <v>210012438</v>
          </cell>
          <cell r="E128">
            <v>18248</v>
          </cell>
          <cell r="F128" t="str">
            <v>SE</v>
          </cell>
          <cell r="G128" t="str">
            <v>PhD Logistics</v>
          </cell>
          <cell r="H128">
            <v>0.8</v>
          </cell>
          <cell r="I128">
            <v>0</v>
          </cell>
          <cell r="J128">
            <v>0</v>
          </cell>
          <cell r="K128" t="str">
            <v>Active</v>
          </cell>
        </row>
        <row r="129">
          <cell r="D129">
            <v>210005267</v>
          </cell>
          <cell r="E129">
            <v>18250</v>
          </cell>
          <cell r="F129" t="str">
            <v>SE</v>
          </cell>
          <cell r="G129" t="str">
            <v>PhD Computer Science</v>
          </cell>
          <cell r="H129">
            <v>0.8</v>
          </cell>
          <cell r="I129">
            <v>0</v>
          </cell>
          <cell r="J129" t="str">
            <v>FH</v>
          </cell>
          <cell r="K129" t="str">
            <v>No Show</v>
          </cell>
        </row>
        <row r="130">
          <cell r="D130">
            <v>210005434</v>
          </cell>
          <cell r="E130">
            <v>18250</v>
          </cell>
          <cell r="F130" t="str">
            <v>SE</v>
          </cell>
          <cell r="G130" t="str">
            <v>MS Data Science</v>
          </cell>
          <cell r="H130">
            <v>0.8</v>
          </cell>
          <cell r="I130">
            <v>0</v>
          </cell>
          <cell r="J130" t="str">
            <v>FH</v>
          </cell>
          <cell r="K130" t="str">
            <v>No Show</v>
          </cell>
        </row>
        <row r="131">
          <cell r="D131">
            <v>210005481</v>
          </cell>
          <cell r="E131">
            <v>18250</v>
          </cell>
          <cell r="F131" t="str">
            <v>SE</v>
          </cell>
          <cell r="G131" t="str">
            <v>MS Data Science</v>
          </cell>
          <cell r="H131">
            <v>0.8</v>
          </cell>
          <cell r="I131">
            <v>0</v>
          </cell>
          <cell r="J131" t="str">
            <v>FH</v>
          </cell>
          <cell r="K131" t="str">
            <v>No Show</v>
          </cell>
        </row>
        <row r="132">
          <cell r="D132">
            <v>210005765</v>
          </cell>
          <cell r="E132">
            <v>18250</v>
          </cell>
          <cell r="F132" t="str">
            <v>SE</v>
          </cell>
          <cell r="G132" t="str">
            <v>MS Data Science</v>
          </cell>
          <cell r="H132">
            <v>0.8</v>
          </cell>
          <cell r="I132">
            <v>0</v>
          </cell>
          <cell r="J132" t="str">
            <v>FH</v>
          </cell>
          <cell r="K132" t="str">
            <v>Active</v>
          </cell>
        </row>
        <row r="133">
          <cell r="D133">
            <v>210007212</v>
          </cell>
          <cell r="E133">
            <v>18250</v>
          </cell>
          <cell r="F133" t="str">
            <v>SE</v>
          </cell>
          <cell r="G133" t="str">
            <v>PhD Data Science</v>
          </cell>
          <cell r="H133">
            <v>0.8</v>
          </cell>
          <cell r="I133">
            <v>0</v>
          </cell>
          <cell r="J133" t="str">
            <v>FH</v>
          </cell>
          <cell r="K133" t="str">
            <v>No Show</v>
          </cell>
        </row>
        <row r="134">
          <cell r="D134">
            <v>210008035</v>
          </cell>
          <cell r="E134">
            <v>18250</v>
          </cell>
          <cell r="F134" t="str">
            <v>SE</v>
          </cell>
          <cell r="G134" t="str">
            <v>MS Cybersecurity</v>
          </cell>
          <cell r="H134">
            <v>0.8</v>
          </cell>
          <cell r="I134">
            <v>0</v>
          </cell>
          <cell r="J134" t="str">
            <v>FH</v>
          </cell>
          <cell r="K134" t="str">
            <v>No Show</v>
          </cell>
        </row>
        <row r="135">
          <cell r="D135">
            <v>210011298</v>
          </cell>
          <cell r="E135">
            <v>18250</v>
          </cell>
          <cell r="F135" t="str">
            <v>HLS</v>
          </cell>
          <cell r="G135" t="str">
            <v>MS Biomedical Biological</v>
          </cell>
          <cell r="H135">
            <v>0.8</v>
          </cell>
          <cell r="I135">
            <v>0</v>
          </cell>
          <cell r="J135">
            <v>0</v>
          </cell>
          <cell r="K135" t="str">
            <v>Active</v>
          </cell>
        </row>
        <row r="136">
          <cell r="D136">
            <v>210004618</v>
          </cell>
          <cell r="E136">
            <v>18492</v>
          </cell>
          <cell r="F136" t="str">
            <v>SE</v>
          </cell>
          <cell r="G136" t="str">
            <v>PhD Sustainable Energy</v>
          </cell>
          <cell r="H136">
            <v>0.8</v>
          </cell>
          <cell r="I136">
            <v>0</v>
          </cell>
          <cell r="J136">
            <v>0</v>
          </cell>
          <cell r="K136" t="str">
            <v>Active</v>
          </cell>
          <cell r="L136" t="str">
            <v>Tui + Housing</v>
          </cell>
        </row>
        <row r="137">
          <cell r="D137">
            <v>210007674</v>
          </cell>
          <cell r="E137">
            <v>18652</v>
          </cell>
          <cell r="F137" t="str">
            <v>SE</v>
          </cell>
          <cell r="G137" t="str">
            <v>PhD Computer Science</v>
          </cell>
          <cell r="H137">
            <v>0.8</v>
          </cell>
          <cell r="I137">
            <v>0</v>
          </cell>
          <cell r="J137" t="str">
            <v>FH</v>
          </cell>
          <cell r="K137" t="str">
            <v>Active</v>
          </cell>
          <cell r="L137" t="str">
            <v>Tui + Housing</v>
          </cell>
        </row>
        <row r="138">
          <cell r="D138">
            <v>210007576</v>
          </cell>
          <cell r="E138">
            <v>18664</v>
          </cell>
          <cell r="F138" t="str">
            <v>SE</v>
          </cell>
          <cell r="G138" t="str">
            <v>PhD Logistics</v>
          </cell>
          <cell r="H138">
            <v>0.8</v>
          </cell>
          <cell r="I138">
            <v>0</v>
          </cell>
          <cell r="J138">
            <v>0</v>
          </cell>
          <cell r="K138" t="str">
            <v>Active</v>
          </cell>
          <cell r="L138" t="str">
            <v>Housing</v>
          </cell>
        </row>
        <row r="139">
          <cell r="D139">
            <v>210005025</v>
          </cell>
          <cell r="E139">
            <v>20056</v>
          </cell>
          <cell r="F139" t="str">
            <v>SE</v>
          </cell>
          <cell r="G139" t="str">
            <v>MS Sustainable Energy</v>
          </cell>
          <cell r="H139">
            <v>0.8</v>
          </cell>
          <cell r="I139">
            <v>0</v>
          </cell>
          <cell r="J139">
            <v>0</v>
          </cell>
          <cell r="K139" t="str">
            <v>Active</v>
          </cell>
          <cell r="L139" t="str">
            <v>Tui + Housing</v>
          </cell>
        </row>
        <row r="140">
          <cell r="D140">
            <v>210012054</v>
          </cell>
          <cell r="E140">
            <v>20529</v>
          </cell>
          <cell r="F140" t="str">
            <v>SE</v>
          </cell>
          <cell r="G140" t="str">
            <v>BS Computer Engineering</v>
          </cell>
          <cell r="H140">
            <v>0</v>
          </cell>
          <cell r="I140" t="str">
            <v>HEI</v>
          </cell>
          <cell r="J140">
            <v>0</v>
          </cell>
          <cell r="K140" t="str">
            <v>No Show</v>
          </cell>
        </row>
        <row r="141">
          <cell r="D141">
            <v>210004022</v>
          </cell>
          <cell r="E141">
            <v>20596</v>
          </cell>
          <cell r="F141" t="str">
            <v>SE</v>
          </cell>
          <cell r="G141" t="str">
            <v>BS Computer Engineering</v>
          </cell>
          <cell r="H141">
            <v>0</v>
          </cell>
          <cell r="I141" t="str">
            <v>QF Merit Scholarship</v>
          </cell>
          <cell r="J141">
            <v>0</v>
          </cell>
          <cell r="K141" t="str">
            <v>Active</v>
          </cell>
        </row>
        <row r="142">
          <cell r="D142">
            <v>210008268</v>
          </cell>
          <cell r="E142">
            <v>20668</v>
          </cell>
          <cell r="F142" t="str">
            <v>SE</v>
          </cell>
          <cell r="G142" t="str">
            <v>PhD Computer Science</v>
          </cell>
          <cell r="H142">
            <v>0.8</v>
          </cell>
          <cell r="I142">
            <v>0</v>
          </cell>
          <cell r="J142">
            <v>0</v>
          </cell>
          <cell r="K142" t="str">
            <v>Active</v>
          </cell>
          <cell r="L142" t="str">
            <v>Housing</v>
          </cell>
        </row>
        <row r="143">
          <cell r="D143">
            <v>210005378</v>
          </cell>
          <cell r="E143">
            <v>21389.16</v>
          </cell>
          <cell r="F143" t="str">
            <v>SE</v>
          </cell>
          <cell r="G143" t="str">
            <v>PhD Computer Science</v>
          </cell>
          <cell r="H143">
            <v>1</v>
          </cell>
          <cell r="I143">
            <v>0</v>
          </cell>
          <cell r="J143">
            <v>0</v>
          </cell>
          <cell r="K143" t="str">
            <v>Active</v>
          </cell>
          <cell r="L143" t="str">
            <v>Housing</v>
          </cell>
        </row>
        <row r="144">
          <cell r="D144">
            <v>210005086</v>
          </cell>
          <cell r="E144">
            <v>22468</v>
          </cell>
          <cell r="F144" t="str">
            <v>HLS</v>
          </cell>
          <cell r="G144" t="str">
            <v>PHD Biomedical Biological</v>
          </cell>
          <cell r="H144">
            <v>1</v>
          </cell>
          <cell r="I144" t="str">
            <v>0`</v>
          </cell>
          <cell r="J144">
            <v>0</v>
          </cell>
          <cell r="K144" t="str">
            <v>Active</v>
          </cell>
          <cell r="L144" t="str">
            <v>Housing</v>
          </cell>
        </row>
        <row r="145">
          <cell r="D145">
            <v>210008600</v>
          </cell>
          <cell r="E145">
            <v>22810</v>
          </cell>
          <cell r="F145" t="str">
            <v>SE</v>
          </cell>
          <cell r="G145" t="str">
            <v>BS Computer Engineering</v>
          </cell>
          <cell r="H145">
            <v>0</v>
          </cell>
          <cell r="I145" t="str">
            <v>Ministry of Defence</v>
          </cell>
          <cell r="J145">
            <v>0</v>
          </cell>
          <cell r="K145" t="str">
            <v>Active</v>
          </cell>
        </row>
        <row r="146">
          <cell r="D146">
            <v>210005158</v>
          </cell>
          <cell r="E146">
            <v>23333</v>
          </cell>
          <cell r="F146" t="str">
            <v>IS</v>
          </cell>
          <cell r="G146" t="str">
            <v>MA Islamic Studies</v>
          </cell>
          <cell r="J146">
            <v>0</v>
          </cell>
          <cell r="L146" t="str">
            <v>Housing</v>
          </cell>
        </row>
        <row r="147">
          <cell r="D147">
            <v>210005146</v>
          </cell>
          <cell r="E147">
            <v>23880</v>
          </cell>
          <cell r="F147" t="str">
            <v>IS</v>
          </cell>
          <cell r="G147" t="str">
            <v>MS Islamic Studies</v>
          </cell>
          <cell r="J147">
            <v>0</v>
          </cell>
          <cell r="L147" t="str">
            <v>Housing</v>
          </cell>
        </row>
        <row r="148">
          <cell r="D148">
            <v>210004449</v>
          </cell>
          <cell r="E148">
            <v>24155.81</v>
          </cell>
          <cell r="F148" t="str">
            <v>HLS</v>
          </cell>
          <cell r="G148" t="str">
            <v>PHD Biomedical Biological</v>
          </cell>
          <cell r="H148">
            <v>0.8</v>
          </cell>
          <cell r="I148">
            <v>0</v>
          </cell>
          <cell r="J148">
            <v>0</v>
          </cell>
          <cell r="K148" t="str">
            <v>Active</v>
          </cell>
          <cell r="L148" t="str">
            <v>Tui + Housing</v>
          </cell>
        </row>
        <row r="149">
          <cell r="D149">
            <v>210004913</v>
          </cell>
          <cell r="E149">
            <v>24511</v>
          </cell>
          <cell r="F149" t="str">
            <v>IS</v>
          </cell>
          <cell r="G149" t="str">
            <v>MA Islamic Studies</v>
          </cell>
          <cell r="J149">
            <v>0</v>
          </cell>
          <cell r="L149" t="str">
            <v>Housing</v>
          </cell>
        </row>
        <row r="150">
          <cell r="D150">
            <v>210005116</v>
          </cell>
          <cell r="E150">
            <v>25748</v>
          </cell>
          <cell r="F150" t="str">
            <v>IS</v>
          </cell>
          <cell r="G150" t="str">
            <v>MS Islamic Studies</v>
          </cell>
          <cell r="J150">
            <v>0</v>
          </cell>
          <cell r="L150" t="str">
            <v>Housing</v>
          </cell>
        </row>
        <row r="151">
          <cell r="D151">
            <v>210000200</v>
          </cell>
          <cell r="E151">
            <v>27375</v>
          </cell>
          <cell r="F151" t="str">
            <v>SE</v>
          </cell>
          <cell r="G151" t="str">
            <v>PhD Sustainable Environment</v>
          </cell>
          <cell r="H151">
            <v>0.8</v>
          </cell>
          <cell r="I151">
            <v>0</v>
          </cell>
          <cell r="J151">
            <v>0</v>
          </cell>
          <cell r="K151" t="str">
            <v>Active</v>
          </cell>
        </row>
        <row r="152">
          <cell r="D152">
            <v>210007852</v>
          </cell>
          <cell r="E152">
            <v>27375</v>
          </cell>
          <cell r="F152" t="str">
            <v>SE</v>
          </cell>
          <cell r="G152" t="str">
            <v>MS Sustainable Environment</v>
          </cell>
          <cell r="H152">
            <v>0.8</v>
          </cell>
          <cell r="I152">
            <v>0</v>
          </cell>
          <cell r="J152" t="str">
            <v>FH</v>
          </cell>
          <cell r="K152" t="str">
            <v>No Show</v>
          </cell>
        </row>
        <row r="153">
          <cell r="D153">
            <v>210008015</v>
          </cell>
          <cell r="E153">
            <v>27375</v>
          </cell>
          <cell r="F153" t="str">
            <v>SE</v>
          </cell>
          <cell r="G153" t="str">
            <v>MS Cybersecurity</v>
          </cell>
          <cell r="H153">
            <v>0.8</v>
          </cell>
          <cell r="I153">
            <v>0</v>
          </cell>
          <cell r="J153" t="str">
            <v>FH</v>
          </cell>
          <cell r="K153" t="str">
            <v>Active</v>
          </cell>
        </row>
        <row r="154">
          <cell r="D154">
            <v>210008016</v>
          </cell>
          <cell r="E154">
            <v>27375</v>
          </cell>
          <cell r="F154" t="str">
            <v>SE</v>
          </cell>
          <cell r="G154" t="str">
            <v>MS Cybersecurity</v>
          </cell>
          <cell r="H154">
            <v>0.8</v>
          </cell>
          <cell r="I154">
            <v>0</v>
          </cell>
          <cell r="J154" t="str">
            <v>FH</v>
          </cell>
          <cell r="K154" t="str">
            <v>Active</v>
          </cell>
        </row>
        <row r="155">
          <cell r="D155">
            <v>210009034</v>
          </cell>
          <cell r="E155">
            <v>28150</v>
          </cell>
          <cell r="F155" t="str">
            <v>SE</v>
          </cell>
          <cell r="G155" t="str">
            <v>MS Sustainable Energy</v>
          </cell>
          <cell r="H155">
            <v>0.8</v>
          </cell>
          <cell r="I155">
            <v>0</v>
          </cell>
          <cell r="J155">
            <v>0</v>
          </cell>
          <cell r="K155" t="str">
            <v>Active</v>
          </cell>
          <cell r="L155" t="str">
            <v>Tui + Housing</v>
          </cell>
        </row>
        <row r="156">
          <cell r="D156">
            <v>210005147</v>
          </cell>
          <cell r="E156">
            <v>28435</v>
          </cell>
          <cell r="F156" t="str">
            <v>IS</v>
          </cell>
          <cell r="G156" t="str">
            <v>MS Islamic Studies</v>
          </cell>
          <cell r="J156">
            <v>0</v>
          </cell>
          <cell r="L156" t="str">
            <v>Housing</v>
          </cell>
        </row>
        <row r="157">
          <cell r="D157">
            <v>210007962</v>
          </cell>
          <cell r="E157">
            <v>29653</v>
          </cell>
          <cell r="F157" t="str">
            <v>SE</v>
          </cell>
          <cell r="G157" t="str">
            <v>BS Computer Engineering</v>
          </cell>
          <cell r="H157">
            <v>0</v>
          </cell>
          <cell r="I157">
            <v>0</v>
          </cell>
          <cell r="J157" t="str">
            <v>FH</v>
          </cell>
          <cell r="K157" t="str">
            <v>Active</v>
          </cell>
        </row>
        <row r="158">
          <cell r="D158">
            <v>210002545</v>
          </cell>
          <cell r="E158">
            <v>31220</v>
          </cell>
          <cell r="F158" t="str">
            <v>IS</v>
          </cell>
          <cell r="G158" t="str">
            <v>MA Islamic Studies</v>
          </cell>
          <cell r="J158">
            <v>0</v>
          </cell>
          <cell r="L158" t="str">
            <v>Housing</v>
          </cell>
        </row>
        <row r="159">
          <cell r="D159">
            <v>210008511</v>
          </cell>
          <cell r="E159">
            <v>33180</v>
          </cell>
          <cell r="F159" t="str">
            <v>HLS</v>
          </cell>
          <cell r="G159" t="str">
            <v>PHD Biomedical Biological</v>
          </cell>
          <cell r="H159">
            <v>0</v>
          </cell>
          <cell r="I159" t="str">
            <v>QNRF</v>
          </cell>
          <cell r="J159">
            <v>0</v>
          </cell>
          <cell r="K159" t="str">
            <v>Active</v>
          </cell>
        </row>
        <row r="160">
          <cell r="D160">
            <v>210005435</v>
          </cell>
          <cell r="E160">
            <v>36496</v>
          </cell>
          <cell r="F160" t="str">
            <v>SE</v>
          </cell>
          <cell r="G160" t="str">
            <v>PhD Computer Science</v>
          </cell>
          <cell r="H160">
            <v>0</v>
          </cell>
          <cell r="I160">
            <v>0</v>
          </cell>
          <cell r="J160" t="str">
            <v>FH</v>
          </cell>
          <cell r="K160" t="str">
            <v>Active</v>
          </cell>
        </row>
        <row r="161">
          <cell r="D161">
            <v>210008874</v>
          </cell>
          <cell r="E161">
            <v>36496</v>
          </cell>
          <cell r="F161" t="str">
            <v>SE</v>
          </cell>
          <cell r="G161" t="str">
            <v>BS Computer Engineering</v>
          </cell>
          <cell r="H161">
            <v>0</v>
          </cell>
          <cell r="I161" t="str">
            <v>Ministry of Education</v>
          </cell>
          <cell r="J161">
            <v>0</v>
          </cell>
          <cell r="K161" t="str">
            <v>Active</v>
          </cell>
        </row>
        <row r="162">
          <cell r="D162">
            <v>210004031</v>
          </cell>
          <cell r="E162">
            <v>36500</v>
          </cell>
          <cell r="F162" t="str">
            <v>SE</v>
          </cell>
          <cell r="G162" t="str">
            <v>BS Computer Engineering</v>
          </cell>
          <cell r="H162">
            <v>0</v>
          </cell>
          <cell r="I162" t="str">
            <v>QF Merit Scholarship</v>
          </cell>
          <cell r="J162" t="str">
            <v>FH</v>
          </cell>
          <cell r="K162" t="str">
            <v>Withdrawn</v>
          </cell>
        </row>
        <row r="163">
          <cell r="D163">
            <v>210004677</v>
          </cell>
          <cell r="E163">
            <v>36500</v>
          </cell>
          <cell r="F163" t="str">
            <v>SE</v>
          </cell>
          <cell r="G163" t="str">
            <v>MS Sustainable Environment</v>
          </cell>
          <cell r="H163">
            <v>0.8</v>
          </cell>
          <cell r="I163">
            <v>0</v>
          </cell>
          <cell r="J163" t="str">
            <v>FH</v>
          </cell>
          <cell r="K163" t="str">
            <v>No Show</v>
          </cell>
        </row>
        <row r="164">
          <cell r="D164">
            <v>210004888</v>
          </cell>
          <cell r="E164">
            <v>36500</v>
          </cell>
          <cell r="F164" t="str">
            <v>SE</v>
          </cell>
          <cell r="G164" t="str">
            <v>MS Cybersecurity</v>
          </cell>
          <cell r="H164">
            <v>0.8</v>
          </cell>
          <cell r="I164">
            <v>0</v>
          </cell>
          <cell r="J164" t="str">
            <v>FH</v>
          </cell>
          <cell r="K164" t="str">
            <v>Graduated</v>
          </cell>
        </row>
        <row r="165">
          <cell r="D165">
            <v>210005070</v>
          </cell>
          <cell r="E165">
            <v>36500</v>
          </cell>
          <cell r="F165" t="str">
            <v>SE</v>
          </cell>
          <cell r="G165" t="str">
            <v>MS Cybersecurity</v>
          </cell>
          <cell r="H165">
            <v>0.8</v>
          </cell>
          <cell r="I165">
            <v>0</v>
          </cell>
          <cell r="J165" t="str">
            <v>FH</v>
          </cell>
          <cell r="K165" t="str">
            <v>Graduated</v>
          </cell>
        </row>
        <row r="166">
          <cell r="D166">
            <v>210005311</v>
          </cell>
          <cell r="E166">
            <v>36500</v>
          </cell>
          <cell r="F166" t="str">
            <v>SE</v>
          </cell>
          <cell r="G166" t="str">
            <v>BS Computer Engineering</v>
          </cell>
          <cell r="H166">
            <v>0</v>
          </cell>
          <cell r="I166" t="str">
            <v>QF Merit Scholarship</v>
          </cell>
          <cell r="J166">
            <v>0</v>
          </cell>
          <cell r="K166" t="str">
            <v>Active</v>
          </cell>
        </row>
        <row r="167">
          <cell r="D167">
            <v>210006367</v>
          </cell>
          <cell r="E167">
            <v>36500</v>
          </cell>
          <cell r="F167" t="str">
            <v>SE</v>
          </cell>
          <cell r="G167" t="str">
            <v>PHD Sustainable Energy</v>
          </cell>
          <cell r="H167">
            <v>0.8</v>
          </cell>
          <cell r="I167">
            <v>0</v>
          </cell>
          <cell r="J167">
            <v>0</v>
          </cell>
          <cell r="K167" t="str">
            <v>Active</v>
          </cell>
        </row>
        <row r="168">
          <cell r="D168">
            <v>210007398</v>
          </cell>
          <cell r="E168">
            <v>36500</v>
          </cell>
          <cell r="F168" t="str">
            <v>SE</v>
          </cell>
          <cell r="G168" t="str">
            <v>BS Computer Engineering</v>
          </cell>
          <cell r="H168">
            <v>0</v>
          </cell>
          <cell r="I168">
            <v>0</v>
          </cell>
          <cell r="J168" t="str">
            <v>FH</v>
          </cell>
          <cell r="K168" t="str">
            <v>No Show</v>
          </cell>
        </row>
        <row r="169">
          <cell r="D169">
            <v>210007965</v>
          </cell>
          <cell r="E169">
            <v>36500</v>
          </cell>
          <cell r="F169" t="str">
            <v>SE</v>
          </cell>
          <cell r="G169" t="str">
            <v>BS Computer Engineering</v>
          </cell>
          <cell r="H169">
            <v>0</v>
          </cell>
          <cell r="I169">
            <v>0</v>
          </cell>
          <cell r="J169">
            <v>0</v>
          </cell>
          <cell r="K169" t="str">
            <v>Withdrawn</v>
          </cell>
        </row>
        <row r="170">
          <cell r="D170">
            <v>210004071</v>
          </cell>
          <cell r="E170">
            <v>37500</v>
          </cell>
          <cell r="F170" t="str">
            <v>HSS</v>
          </cell>
          <cell r="G170" t="str">
            <v>Translation Studies</v>
          </cell>
          <cell r="H170" t="str">
            <v>?</v>
          </cell>
          <cell r="I170" t="str">
            <v>?</v>
          </cell>
          <cell r="J170">
            <v>0</v>
          </cell>
          <cell r="K170" t="str">
            <v>?</v>
          </cell>
        </row>
        <row r="171">
          <cell r="D171">
            <v>210007880</v>
          </cell>
          <cell r="E171">
            <v>39816</v>
          </cell>
          <cell r="F171" t="str">
            <v>SE</v>
          </cell>
          <cell r="G171" t="str">
            <v>MS Cybersecurity</v>
          </cell>
          <cell r="H171">
            <v>0.8</v>
          </cell>
          <cell r="I171">
            <v>0</v>
          </cell>
          <cell r="J171">
            <v>0</v>
          </cell>
          <cell r="K171" t="str">
            <v>Active</v>
          </cell>
        </row>
        <row r="172">
          <cell r="D172">
            <v>210009181</v>
          </cell>
          <cell r="E172">
            <v>39816</v>
          </cell>
          <cell r="F172" t="str">
            <v>SE</v>
          </cell>
          <cell r="G172" t="str">
            <v>MS Data Science</v>
          </cell>
          <cell r="H172">
            <v>0.8</v>
          </cell>
          <cell r="I172">
            <v>0</v>
          </cell>
          <cell r="J172" t="str">
            <v>FH</v>
          </cell>
          <cell r="K172" t="str">
            <v>Leave Of Absence</v>
          </cell>
        </row>
        <row r="173">
          <cell r="D173">
            <v>210007734</v>
          </cell>
          <cell r="E173">
            <v>43498.02</v>
          </cell>
          <cell r="F173" t="str">
            <v>SE</v>
          </cell>
          <cell r="G173" t="str">
            <v>PhD Sustainable Environment</v>
          </cell>
          <cell r="H173">
            <v>0.8</v>
          </cell>
          <cell r="I173">
            <v>0</v>
          </cell>
          <cell r="J173" t="str">
            <v>FH</v>
          </cell>
          <cell r="K173" t="str">
            <v>Active</v>
          </cell>
          <cell r="L173" t="str">
            <v>Tui + Housing</v>
          </cell>
        </row>
        <row r="174">
          <cell r="D174">
            <v>210004856</v>
          </cell>
          <cell r="E174">
            <v>45620.71</v>
          </cell>
          <cell r="F174" t="str">
            <v>SE</v>
          </cell>
          <cell r="G174" t="str">
            <v>PHD Sustainable Energy</v>
          </cell>
          <cell r="H174">
            <v>0</v>
          </cell>
          <cell r="I174" t="str">
            <v>GSRA</v>
          </cell>
          <cell r="J174" t="str">
            <v>FH</v>
          </cell>
          <cell r="K174" t="str">
            <v>Active</v>
          </cell>
        </row>
        <row r="175">
          <cell r="D175">
            <v>210005331</v>
          </cell>
          <cell r="E175">
            <v>45620.71</v>
          </cell>
          <cell r="F175" t="str">
            <v>SE</v>
          </cell>
          <cell r="G175" t="str">
            <v>PhD Computer Science</v>
          </cell>
          <cell r="H175">
            <v>0</v>
          </cell>
          <cell r="I175" t="str">
            <v>GSRA</v>
          </cell>
          <cell r="J175">
            <v>0</v>
          </cell>
          <cell r="K175" t="str">
            <v>Active</v>
          </cell>
        </row>
        <row r="176">
          <cell r="D176">
            <v>210011331</v>
          </cell>
          <cell r="E176">
            <v>45620.71</v>
          </cell>
          <cell r="F176" t="str">
            <v>HLS</v>
          </cell>
          <cell r="G176" t="str">
            <v>PHD Genomics</v>
          </cell>
          <cell r="H176">
            <v>0</v>
          </cell>
          <cell r="I176" t="str">
            <v>GSRA</v>
          </cell>
          <cell r="J176">
            <v>0</v>
          </cell>
          <cell r="K176" t="str">
            <v>Active</v>
          </cell>
        </row>
        <row r="177">
          <cell r="D177">
            <v>210012083</v>
          </cell>
          <cell r="E177">
            <v>45620.71</v>
          </cell>
          <cell r="F177" t="str">
            <v>SE</v>
          </cell>
          <cell r="G177" t="str">
            <v>PhD Logistics</v>
          </cell>
          <cell r="H177">
            <v>0</v>
          </cell>
          <cell r="I177" t="str">
            <v>GSRA</v>
          </cell>
          <cell r="J177">
            <v>0</v>
          </cell>
          <cell r="K177" t="str">
            <v>Active</v>
          </cell>
        </row>
        <row r="178">
          <cell r="D178">
            <v>210003932</v>
          </cell>
          <cell r="E178">
            <v>45621</v>
          </cell>
          <cell r="F178" t="str">
            <v>HLS</v>
          </cell>
          <cell r="G178" t="str">
            <v>PHD Biomedical Biological</v>
          </cell>
          <cell r="H178">
            <v>0</v>
          </cell>
          <cell r="I178" t="str">
            <v>Sidra</v>
          </cell>
          <cell r="J178" t="str">
            <v>FH</v>
          </cell>
          <cell r="K178" t="str">
            <v>No Show</v>
          </cell>
        </row>
        <row r="179">
          <cell r="D179">
            <v>210005266</v>
          </cell>
          <cell r="E179">
            <v>45621</v>
          </cell>
          <cell r="F179" t="str">
            <v>HLS</v>
          </cell>
          <cell r="G179" t="str">
            <v>PHD Biomedical Biological</v>
          </cell>
          <cell r="H179">
            <v>0</v>
          </cell>
          <cell r="I179">
            <v>0</v>
          </cell>
          <cell r="J179">
            <v>0</v>
          </cell>
          <cell r="K179" t="str">
            <v>NA</v>
          </cell>
        </row>
        <row r="180">
          <cell r="D180">
            <v>210000221</v>
          </cell>
          <cell r="E180">
            <v>45625</v>
          </cell>
          <cell r="F180" t="str">
            <v>SE</v>
          </cell>
          <cell r="G180" t="str">
            <v>PHD Sustainable Energy</v>
          </cell>
          <cell r="H180">
            <v>0.8</v>
          </cell>
          <cell r="I180">
            <v>0</v>
          </cell>
          <cell r="J180">
            <v>0</v>
          </cell>
          <cell r="K180" t="str">
            <v>Active</v>
          </cell>
        </row>
        <row r="181">
          <cell r="D181">
            <v>210000222</v>
          </cell>
          <cell r="E181">
            <v>45625</v>
          </cell>
          <cell r="F181" t="str">
            <v>SE</v>
          </cell>
          <cell r="G181" t="str">
            <v>MS Sustainable Environment</v>
          </cell>
          <cell r="H181">
            <v>0</v>
          </cell>
          <cell r="I181" t="str">
            <v>HEI</v>
          </cell>
          <cell r="J181">
            <v>0</v>
          </cell>
          <cell r="K181" t="str">
            <v>Graduated</v>
          </cell>
        </row>
        <row r="182">
          <cell r="D182">
            <v>210003921</v>
          </cell>
          <cell r="E182">
            <v>45625</v>
          </cell>
          <cell r="F182" t="str">
            <v>HLS</v>
          </cell>
          <cell r="G182" t="str">
            <v>PHD Biomedical Biological</v>
          </cell>
          <cell r="H182">
            <v>0.8</v>
          </cell>
          <cell r="I182">
            <v>0</v>
          </cell>
          <cell r="J182" t="str">
            <v>FH</v>
          </cell>
          <cell r="K182" t="str">
            <v>Active</v>
          </cell>
        </row>
        <row r="183">
          <cell r="D183">
            <v>210003949</v>
          </cell>
          <cell r="E183">
            <v>45625</v>
          </cell>
          <cell r="F183" t="str">
            <v>SE</v>
          </cell>
          <cell r="G183" t="str">
            <v>MS Sustainable Environment</v>
          </cell>
          <cell r="H183">
            <v>0</v>
          </cell>
          <cell r="I183" t="str">
            <v>QRLP</v>
          </cell>
          <cell r="J183" t="str">
            <v>FH</v>
          </cell>
          <cell r="K183" t="str">
            <v>Withdrawn</v>
          </cell>
        </row>
        <row r="184">
          <cell r="D184">
            <v>210003964</v>
          </cell>
          <cell r="E184">
            <v>45625</v>
          </cell>
          <cell r="F184" t="str">
            <v>SE</v>
          </cell>
          <cell r="G184" t="str">
            <v>PHD Sustainable Energy</v>
          </cell>
          <cell r="H184">
            <v>0</v>
          </cell>
          <cell r="I184" t="str">
            <v>HEI</v>
          </cell>
          <cell r="J184">
            <v>0</v>
          </cell>
          <cell r="K184" t="str">
            <v>Active</v>
          </cell>
        </row>
        <row r="185">
          <cell r="D185">
            <v>210003965</v>
          </cell>
          <cell r="E185">
            <v>45625</v>
          </cell>
          <cell r="F185" t="str">
            <v>SE</v>
          </cell>
          <cell r="G185" t="str">
            <v>PHD Sustainable Energy</v>
          </cell>
          <cell r="H185">
            <v>0.8</v>
          </cell>
          <cell r="I185">
            <v>0</v>
          </cell>
          <cell r="J185" t="str">
            <v>FH</v>
          </cell>
          <cell r="K185" t="str">
            <v>No Show</v>
          </cell>
        </row>
        <row r="186">
          <cell r="D186">
            <v>210003991</v>
          </cell>
          <cell r="E186">
            <v>45625</v>
          </cell>
          <cell r="F186" t="str">
            <v>HLS</v>
          </cell>
          <cell r="G186" t="str">
            <v>PHD Biomedical Biological</v>
          </cell>
          <cell r="H186">
            <v>0</v>
          </cell>
          <cell r="I186" t="str">
            <v>Sidra</v>
          </cell>
          <cell r="J186" t="str">
            <v>FH</v>
          </cell>
          <cell r="K186" t="str">
            <v>Active</v>
          </cell>
        </row>
        <row r="187">
          <cell r="D187">
            <v>210003996</v>
          </cell>
          <cell r="E187">
            <v>45625</v>
          </cell>
          <cell r="F187" t="str">
            <v>SE</v>
          </cell>
          <cell r="G187" t="str">
            <v>MS Sustainable Energy</v>
          </cell>
          <cell r="H187">
            <v>0</v>
          </cell>
          <cell r="I187">
            <v>0</v>
          </cell>
          <cell r="J187" t="str">
            <v>FH</v>
          </cell>
          <cell r="K187" t="str">
            <v>Graduated</v>
          </cell>
        </row>
        <row r="188">
          <cell r="D188">
            <v>210004038</v>
          </cell>
          <cell r="E188">
            <v>45625</v>
          </cell>
          <cell r="F188" t="str">
            <v>SE</v>
          </cell>
          <cell r="G188" t="str">
            <v>PhD Sustainable Environment</v>
          </cell>
          <cell r="H188">
            <v>0</v>
          </cell>
          <cell r="I188" t="str">
            <v>Ministry of Education</v>
          </cell>
          <cell r="J188">
            <v>0</v>
          </cell>
          <cell r="K188" t="str">
            <v>Active</v>
          </cell>
        </row>
        <row r="189">
          <cell r="D189">
            <v>210004411</v>
          </cell>
          <cell r="E189">
            <v>45625</v>
          </cell>
          <cell r="F189" t="str">
            <v>HLS</v>
          </cell>
          <cell r="G189" t="str">
            <v>MS Biomedical Biological</v>
          </cell>
          <cell r="H189">
            <v>0</v>
          </cell>
          <cell r="I189" t="str">
            <v>Sidra</v>
          </cell>
          <cell r="J189" t="str">
            <v>FH</v>
          </cell>
          <cell r="K189" t="str">
            <v>Active</v>
          </cell>
        </row>
        <row r="190">
          <cell r="D190">
            <v>210004506</v>
          </cell>
          <cell r="E190">
            <v>45625</v>
          </cell>
          <cell r="F190" t="str">
            <v>SE</v>
          </cell>
          <cell r="G190" t="str">
            <v>PHD Sustainable Energy</v>
          </cell>
          <cell r="H190">
            <v>0.8</v>
          </cell>
          <cell r="I190">
            <v>0</v>
          </cell>
          <cell r="J190" t="str">
            <v>FH</v>
          </cell>
          <cell r="K190" t="str">
            <v>Active</v>
          </cell>
        </row>
        <row r="191">
          <cell r="D191">
            <v>210004762</v>
          </cell>
          <cell r="E191">
            <v>45625</v>
          </cell>
          <cell r="F191" t="str">
            <v>SE</v>
          </cell>
          <cell r="G191" t="str">
            <v>PHD Susatainable Energy</v>
          </cell>
          <cell r="H191">
            <v>0</v>
          </cell>
          <cell r="I191">
            <v>0</v>
          </cell>
          <cell r="J191" t="str">
            <v>FH</v>
          </cell>
          <cell r="K191" t="str">
            <v>No Show</v>
          </cell>
        </row>
        <row r="192">
          <cell r="D192">
            <v>210004835</v>
          </cell>
          <cell r="E192">
            <v>45625</v>
          </cell>
          <cell r="F192" t="str">
            <v>HLS</v>
          </cell>
          <cell r="G192" t="str">
            <v>PHD Biomedical Biological</v>
          </cell>
          <cell r="H192">
            <v>0</v>
          </cell>
          <cell r="I192" t="str">
            <v>Sidra</v>
          </cell>
          <cell r="J192" t="str">
            <v>FH</v>
          </cell>
          <cell r="K192" t="str">
            <v>Active</v>
          </cell>
        </row>
        <row r="193">
          <cell r="D193">
            <v>210005333</v>
          </cell>
          <cell r="E193">
            <v>45625</v>
          </cell>
          <cell r="F193" t="str">
            <v>SE</v>
          </cell>
          <cell r="G193" t="str">
            <v>PhD Computer Science</v>
          </cell>
          <cell r="H193">
            <v>0.8</v>
          </cell>
          <cell r="I193">
            <v>0</v>
          </cell>
          <cell r="J193" t="str">
            <v>FH</v>
          </cell>
          <cell r="K193" t="str">
            <v>No Show</v>
          </cell>
        </row>
        <row r="194">
          <cell r="D194">
            <v>210008133</v>
          </cell>
          <cell r="E194">
            <v>45625</v>
          </cell>
          <cell r="F194" t="str">
            <v>SE</v>
          </cell>
          <cell r="G194" t="str">
            <v>MS Data Science</v>
          </cell>
          <cell r="H194">
            <v>0</v>
          </cell>
          <cell r="I194" t="str">
            <v>Ministry of Defence</v>
          </cell>
          <cell r="J194">
            <v>0</v>
          </cell>
          <cell r="K194" t="str">
            <v>Active</v>
          </cell>
        </row>
        <row r="195">
          <cell r="D195">
            <v>210007571</v>
          </cell>
          <cell r="E195">
            <v>49173</v>
          </cell>
          <cell r="F195" t="str">
            <v>SE</v>
          </cell>
          <cell r="G195" t="str">
            <v>PhD Sustainable Energy</v>
          </cell>
          <cell r="H195">
            <v>0.8</v>
          </cell>
          <cell r="I195">
            <v>0</v>
          </cell>
          <cell r="J195">
            <v>0</v>
          </cell>
          <cell r="K195" t="str">
            <v>Active</v>
          </cell>
          <cell r="L195" t="str">
            <v>Tui + Housing</v>
          </cell>
        </row>
        <row r="196">
          <cell r="D196">
            <v>210008649</v>
          </cell>
          <cell r="E196">
            <v>49768.380000000005</v>
          </cell>
          <cell r="F196" t="str">
            <v>SE</v>
          </cell>
          <cell r="G196" t="str">
            <v>MS Sustainable Energy</v>
          </cell>
          <cell r="H196">
            <v>0</v>
          </cell>
          <cell r="I196" t="str">
            <v>GSRA</v>
          </cell>
          <cell r="J196" t="str">
            <v>FH</v>
          </cell>
          <cell r="K196" t="str">
            <v>Withdrawn</v>
          </cell>
        </row>
        <row r="197">
          <cell r="D197">
            <v>210009171</v>
          </cell>
          <cell r="E197">
            <v>49768.380000000005</v>
          </cell>
          <cell r="F197" t="str">
            <v>SE</v>
          </cell>
          <cell r="G197" t="str">
            <v>MS Cybersecurity</v>
          </cell>
          <cell r="H197">
            <v>0</v>
          </cell>
          <cell r="I197" t="str">
            <v>GSRA</v>
          </cell>
          <cell r="J197">
            <v>0</v>
          </cell>
          <cell r="K197" t="str">
            <v>Active</v>
          </cell>
        </row>
        <row r="198">
          <cell r="D198">
            <v>210009354</v>
          </cell>
          <cell r="E198">
            <v>49768.380000000005</v>
          </cell>
          <cell r="F198" t="str">
            <v>SE</v>
          </cell>
          <cell r="G198" t="str">
            <v>MS Sustainable Energy</v>
          </cell>
          <cell r="H198">
            <v>0</v>
          </cell>
          <cell r="I198" t="str">
            <v>GSRA</v>
          </cell>
          <cell r="J198">
            <v>0</v>
          </cell>
          <cell r="K198" t="str">
            <v>Active</v>
          </cell>
        </row>
        <row r="199">
          <cell r="D199">
            <v>210009506</v>
          </cell>
          <cell r="E199">
            <v>49768.380000000005</v>
          </cell>
          <cell r="F199" t="str">
            <v>SE</v>
          </cell>
          <cell r="G199" t="str">
            <v>MS Data Science</v>
          </cell>
          <cell r="H199">
            <v>0</v>
          </cell>
          <cell r="I199" t="str">
            <v>GSRA</v>
          </cell>
          <cell r="J199">
            <v>0</v>
          </cell>
          <cell r="K199" t="str">
            <v>Active</v>
          </cell>
        </row>
        <row r="200">
          <cell r="D200">
            <v>210004882</v>
          </cell>
          <cell r="E200">
            <v>49770</v>
          </cell>
          <cell r="F200" t="str">
            <v>HLS</v>
          </cell>
          <cell r="G200" t="str">
            <v>PHD Biomedical Biological</v>
          </cell>
          <cell r="H200">
            <v>0</v>
          </cell>
          <cell r="I200">
            <v>0</v>
          </cell>
          <cell r="J200" t="str">
            <v>FH</v>
          </cell>
          <cell r="K200" t="str">
            <v>Active</v>
          </cell>
        </row>
        <row r="201">
          <cell r="D201">
            <v>210008955</v>
          </cell>
          <cell r="E201">
            <v>49770</v>
          </cell>
          <cell r="F201" t="str">
            <v>SE</v>
          </cell>
          <cell r="G201" t="str">
            <v>MS Cybersecurity</v>
          </cell>
          <cell r="H201">
            <v>0</v>
          </cell>
          <cell r="I201">
            <v>0</v>
          </cell>
          <cell r="J201" t="str">
            <v>FH</v>
          </cell>
          <cell r="K201" t="str">
            <v>No Show</v>
          </cell>
        </row>
        <row r="202">
          <cell r="D202">
            <v>210009009</v>
          </cell>
          <cell r="E202">
            <v>49770</v>
          </cell>
          <cell r="F202" t="str">
            <v>SE</v>
          </cell>
          <cell r="G202" t="str">
            <v>MS Data Science</v>
          </cell>
          <cell r="H202">
            <v>0.8</v>
          </cell>
          <cell r="I202">
            <v>0</v>
          </cell>
          <cell r="J202" t="str">
            <v>FH</v>
          </cell>
          <cell r="K202" t="str">
            <v>Active</v>
          </cell>
        </row>
        <row r="203">
          <cell r="D203">
            <v>210009496</v>
          </cell>
          <cell r="E203">
            <v>49770</v>
          </cell>
          <cell r="F203" t="str">
            <v>SE</v>
          </cell>
          <cell r="G203" t="str">
            <v>MD Health Management</v>
          </cell>
          <cell r="H203">
            <v>0</v>
          </cell>
          <cell r="I203" t="str">
            <v>Sidra</v>
          </cell>
          <cell r="J203">
            <v>0</v>
          </cell>
          <cell r="K203" t="str">
            <v>LOA</v>
          </cell>
        </row>
        <row r="204">
          <cell r="D204">
            <v>210010260</v>
          </cell>
          <cell r="E204">
            <v>49770</v>
          </cell>
          <cell r="F204" t="str">
            <v>HLS</v>
          </cell>
          <cell r="G204" t="str">
            <v>PHD Biomedical Biological</v>
          </cell>
          <cell r="H204">
            <v>0</v>
          </cell>
          <cell r="I204">
            <v>0</v>
          </cell>
          <cell r="J204" t="str">
            <v>FH</v>
          </cell>
          <cell r="K204" t="str">
            <v>Active</v>
          </cell>
        </row>
        <row r="205">
          <cell r="D205">
            <v>210011214</v>
          </cell>
          <cell r="E205">
            <v>49770</v>
          </cell>
          <cell r="F205" t="str">
            <v>HLS</v>
          </cell>
          <cell r="G205" t="str">
            <v>PHD Biomedical Biological</v>
          </cell>
          <cell r="H205">
            <v>0</v>
          </cell>
          <cell r="I205">
            <v>0</v>
          </cell>
          <cell r="J205" t="str">
            <v>FH</v>
          </cell>
          <cell r="K205" t="str">
            <v>Active</v>
          </cell>
        </row>
        <row r="206">
          <cell r="D206">
            <v>210008175</v>
          </cell>
          <cell r="E206">
            <v>56250</v>
          </cell>
          <cell r="F206" t="str">
            <v>HSS</v>
          </cell>
          <cell r="G206" t="str">
            <v>?</v>
          </cell>
          <cell r="H206" t="str">
            <v>?</v>
          </cell>
          <cell r="I206" t="str">
            <v>?</v>
          </cell>
          <cell r="J206">
            <v>0</v>
          </cell>
          <cell r="K206">
            <v>0</v>
          </cell>
        </row>
        <row r="207">
          <cell r="D207">
            <v>210006252</v>
          </cell>
          <cell r="E207">
            <v>58153.35</v>
          </cell>
          <cell r="F207" t="str">
            <v>SE</v>
          </cell>
          <cell r="G207" t="str">
            <v>PhD Sustainable Environment</v>
          </cell>
          <cell r="H207">
            <v>0</v>
          </cell>
          <cell r="I207" t="str">
            <v>GSRA</v>
          </cell>
          <cell r="J207">
            <v>0</v>
          </cell>
          <cell r="K207" t="str">
            <v>Active</v>
          </cell>
        </row>
        <row r="208">
          <cell r="D208">
            <v>210008441</v>
          </cell>
          <cell r="E208">
            <v>58698</v>
          </cell>
          <cell r="F208" t="str">
            <v>SE</v>
          </cell>
          <cell r="G208" t="str">
            <v>MS Sustainable Energy</v>
          </cell>
          <cell r="H208">
            <v>1</v>
          </cell>
          <cell r="I208">
            <v>0</v>
          </cell>
          <cell r="J208">
            <v>0</v>
          </cell>
          <cell r="K208" t="str">
            <v>Active</v>
          </cell>
          <cell r="L208" t="str">
            <v>Tui + Housing</v>
          </cell>
        </row>
        <row r="209">
          <cell r="D209">
            <v>210000016</v>
          </cell>
          <cell r="E209">
            <v>59250</v>
          </cell>
          <cell r="F209" t="str">
            <v>EMER</v>
          </cell>
          <cell r="G209" t="str">
            <v>EMER</v>
          </cell>
          <cell r="H209">
            <v>0</v>
          </cell>
          <cell r="I209" t="str">
            <v>QAPCO</v>
          </cell>
          <cell r="J209" t="str">
            <v>FH</v>
          </cell>
          <cell r="K209" t="e">
            <v>#N/A</v>
          </cell>
        </row>
        <row r="210">
          <cell r="D210">
            <v>210000018</v>
          </cell>
          <cell r="E210">
            <v>59250</v>
          </cell>
          <cell r="F210" t="str">
            <v>EMER</v>
          </cell>
          <cell r="G210" t="str">
            <v>EMER</v>
          </cell>
          <cell r="H210">
            <v>0</v>
          </cell>
          <cell r="I210" t="str">
            <v>Rasgas</v>
          </cell>
          <cell r="J210">
            <v>0</v>
          </cell>
          <cell r="K210" t="e">
            <v>#N/A</v>
          </cell>
        </row>
        <row r="211">
          <cell r="D211">
            <v>210000199</v>
          </cell>
          <cell r="E211">
            <v>59250</v>
          </cell>
          <cell r="F211" t="str">
            <v>EMER</v>
          </cell>
          <cell r="G211" t="str">
            <v>EMER</v>
          </cell>
          <cell r="H211">
            <v>0.5</v>
          </cell>
          <cell r="I211" t="str">
            <v>QAFAC</v>
          </cell>
          <cell r="J211" t="str">
            <v>FH</v>
          </cell>
          <cell r="K211" t="e">
            <v>#N/A</v>
          </cell>
        </row>
        <row r="212">
          <cell r="D212">
            <v>210005294</v>
          </cell>
          <cell r="E212">
            <v>60828</v>
          </cell>
          <cell r="F212" t="str">
            <v>SE</v>
          </cell>
          <cell r="G212" t="str">
            <v>PhD Computer Science</v>
          </cell>
          <cell r="H212">
            <v>0</v>
          </cell>
          <cell r="I212" t="str">
            <v>Katara</v>
          </cell>
          <cell r="J212">
            <v>0</v>
          </cell>
          <cell r="K212" t="str">
            <v>Active</v>
          </cell>
        </row>
        <row r="213">
          <cell r="D213">
            <v>210007799</v>
          </cell>
          <cell r="E213">
            <v>60828</v>
          </cell>
          <cell r="F213" t="str">
            <v>SE</v>
          </cell>
          <cell r="G213" t="str">
            <v>PhD Sustainable Environment</v>
          </cell>
          <cell r="H213">
            <v>0</v>
          </cell>
          <cell r="I213">
            <v>0</v>
          </cell>
          <cell r="J213" t="str">
            <v>FH</v>
          </cell>
          <cell r="K213" t="str">
            <v>Active</v>
          </cell>
        </row>
        <row r="214">
          <cell r="D214">
            <v>210005251</v>
          </cell>
          <cell r="E214">
            <v>63875</v>
          </cell>
          <cell r="F214" t="str">
            <v>SE</v>
          </cell>
          <cell r="G214" t="str">
            <v>PhD Computer Science</v>
          </cell>
          <cell r="H214">
            <v>0.8</v>
          </cell>
          <cell r="I214">
            <v>0</v>
          </cell>
          <cell r="J214" t="str">
            <v>FH</v>
          </cell>
          <cell r="K214" t="str">
            <v>Active</v>
          </cell>
        </row>
        <row r="215">
          <cell r="D215">
            <v>210004850</v>
          </cell>
          <cell r="E215">
            <v>73000</v>
          </cell>
          <cell r="F215" t="str">
            <v>SE</v>
          </cell>
          <cell r="G215" t="str">
            <v>BS Computer Engineering</v>
          </cell>
          <cell r="H215">
            <v>0</v>
          </cell>
          <cell r="I215">
            <v>0</v>
          </cell>
          <cell r="J215">
            <v>0</v>
          </cell>
          <cell r="K215" t="str">
            <v>Active</v>
          </cell>
        </row>
        <row r="216">
          <cell r="D216">
            <v>210004890</v>
          </cell>
          <cell r="E216">
            <v>73000</v>
          </cell>
          <cell r="F216" t="str">
            <v>SE</v>
          </cell>
          <cell r="G216" t="str">
            <v>BS Computer Engineering</v>
          </cell>
          <cell r="H216">
            <v>0</v>
          </cell>
          <cell r="I216">
            <v>0</v>
          </cell>
          <cell r="J216" t="str">
            <v>FH</v>
          </cell>
          <cell r="K216" t="str">
            <v>No Show</v>
          </cell>
        </row>
        <row r="217">
          <cell r="D217">
            <v>210005346</v>
          </cell>
          <cell r="E217">
            <v>73000</v>
          </cell>
          <cell r="F217" t="str">
            <v>SE</v>
          </cell>
          <cell r="G217" t="str">
            <v>BS Computer Engineering</v>
          </cell>
          <cell r="H217">
            <v>0</v>
          </cell>
          <cell r="I217">
            <v>0</v>
          </cell>
          <cell r="J217" t="str">
            <v>FH</v>
          </cell>
          <cell r="K217" t="str">
            <v>No Show</v>
          </cell>
        </row>
        <row r="218">
          <cell r="D218">
            <v>210007180</v>
          </cell>
          <cell r="E218">
            <v>73000</v>
          </cell>
          <cell r="F218" t="str">
            <v>SE</v>
          </cell>
          <cell r="G218" t="str">
            <v>BS Computer Engineering</v>
          </cell>
          <cell r="H218">
            <v>0</v>
          </cell>
          <cell r="I218">
            <v>0</v>
          </cell>
          <cell r="J218" t="str">
            <v>FH</v>
          </cell>
          <cell r="K218" t="str">
            <v>No Show</v>
          </cell>
        </row>
        <row r="219">
          <cell r="D219">
            <v>210004651</v>
          </cell>
          <cell r="E219">
            <v>73596</v>
          </cell>
          <cell r="F219" t="str">
            <v>SE</v>
          </cell>
          <cell r="G219" t="str">
            <v>BS Computer Engineering</v>
          </cell>
          <cell r="H219">
            <v>0</v>
          </cell>
          <cell r="I219">
            <v>0</v>
          </cell>
          <cell r="J219" t="str">
            <v>FH</v>
          </cell>
          <cell r="K219" t="str">
            <v>No Show</v>
          </cell>
        </row>
        <row r="220">
          <cell r="D220">
            <v>210004625</v>
          </cell>
          <cell r="E220">
            <v>79998.899999999994</v>
          </cell>
          <cell r="F220" t="str">
            <v>SE</v>
          </cell>
          <cell r="G220" t="str">
            <v>BS Computer Engineering</v>
          </cell>
          <cell r="H220">
            <v>0</v>
          </cell>
          <cell r="I220" t="str">
            <v>QF Financial Aid %</v>
          </cell>
          <cell r="J220" t="str">
            <v>FH</v>
          </cell>
          <cell r="K220" t="str">
            <v>Active</v>
          </cell>
        </row>
        <row r="221">
          <cell r="D221">
            <v>210008795</v>
          </cell>
          <cell r="E221">
            <v>91241.42</v>
          </cell>
          <cell r="F221" t="str">
            <v>SE</v>
          </cell>
          <cell r="G221" t="str">
            <v>PHD Sustainable Energy</v>
          </cell>
          <cell r="H221">
            <v>0</v>
          </cell>
          <cell r="I221" t="str">
            <v>GSRA</v>
          </cell>
          <cell r="J221">
            <v>0</v>
          </cell>
          <cell r="K221" t="str">
            <v>Active</v>
          </cell>
        </row>
        <row r="222">
          <cell r="D222">
            <v>210004614</v>
          </cell>
          <cell r="E222">
            <v>91248.7</v>
          </cell>
          <cell r="F222" t="str">
            <v>HLS</v>
          </cell>
          <cell r="G222" t="str">
            <v>PHD Biomedical Biological</v>
          </cell>
          <cell r="H222">
            <v>1</v>
          </cell>
          <cell r="I222" t="str">
            <v>GSRA</v>
          </cell>
          <cell r="J222">
            <v>0</v>
          </cell>
          <cell r="K222" t="str">
            <v>Active</v>
          </cell>
        </row>
        <row r="223">
          <cell r="D223">
            <v>210007875</v>
          </cell>
          <cell r="E223">
            <v>91248.7</v>
          </cell>
          <cell r="F223" t="str">
            <v>SE</v>
          </cell>
          <cell r="G223" t="str">
            <v>MS Cybersecurity</v>
          </cell>
          <cell r="H223">
            <v>0</v>
          </cell>
          <cell r="I223" t="str">
            <v>GSRA</v>
          </cell>
          <cell r="J223">
            <v>0</v>
          </cell>
          <cell r="K223" t="str">
            <v>Active</v>
          </cell>
        </row>
        <row r="224">
          <cell r="D224">
            <v>210004015</v>
          </cell>
          <cell r="E224">
            <v>106449</v>
          </cell>
          <cell r="F224" t="str">
            <v>SE</v>
          </cell>
          <cell r="G224" t="str">
            <v>PhD Logistics</v>
          </cell>
          <cell r="H224">
            <v>0</v>
          </cell>
          <cell r="I224">
            <v>0</v>
          </cell>
          <cell r="J224">
            <v>0</v>
          </cell>
          <cell r="K224" t="str">
            <v>Active</v>
          </cell>
        </row>
        <row r="225">
          <cell r="D225">
            <v>210004908</v>
          </cell>
          <cell r="E225">
            <v>107498.7</v>
          </cell>
          <cell r="F225" t="str">
            <v>SE</v>
          </cell>
          <cell r="G225" t="str">
            <v>PhD Computer Science</v>
          </cell>
          <cell r="H225">
            <v>0.8</v>
          </cell>
          <cell r="I225" t="str">
            <v>GSRA</v>
          </cell>
          <cell r="J225">
            <v>0</v>
          </cell>
          <cell r="K225" t="str">
            <v>Active</v>
          </cell>
        </row>
        <row r="226">
          <cell r="D226">
            <v>210005020</v>
          </cell>
          <cell r="E226">
            <v>109498.7</v>
          </cell>
          <cell r="F226" t="str">
            <v>SE</v>
          </cell>
          <cell r="G226" t="str">
            <v>PHD Sustainable Energy</v>
          </cell>
          <cell r="H226">
            <v>0</v>
          </cell>
          <cell r="I226" t="str">
            <v>GSRA</v>
          </cell>
          <cell r="J226">
            <v>0</v>
          </cell>
          <cell r="K226" t="str">
            <v>Active</v>
          </cell>
        </row>
        <row r="227">
          <cell r="D227">
            <v>210003947</v>
          </cell>
          <cell r="E227">
            <v>109500</v>
          </cell>
          <cell r="F227" t="str">
            <v>SE</v>
          </cell>
          <cell r="G227" t="str">
            <v>MS Sustainable Energy</v>
          </cell>
          <cell r="H227">
            <v>0</v>
          </cell>
          <cell r="I227">
            <v>0</v>
          </cell>
          <cell r="J227" t="str">
            <v>FH</v>
          </cell>
          <cell r="K227" t="str">
            <v>Graduated</v>
          </cell>
        </row>
        <row r="228">
          <cell r="D228">
            <v>210005289</v>
          </cell>
          <cell r="E228">
            <v>110000</v>
          </cell>
          <cell r="F228" t="str">
            <v>SE</v>
          </cell>
          <cell r="G228" t="str">
            <v>PhD Computer Science</v>
          </cell>
          <cell r="H228">
            <v>0.8</v>
          </cell>
          <cell r="I228">
            <v>0</v>
          </cell>
          <cell r="J228" t="str">
            <v>FH</v>
          </cell>
          <cell r="K228" t="str">
            <v>Active</v>
          </cell>
        </row>
        <row r="229">
          <cell r="D229">
            <v>210008838</v>
          </cell>
          <cell r="E229">
            <v>116130</v>
          </cell>
          <cell r="F229" t="str">
            <v>SE</v>
          </cell>
          <cell r="G229" t="str">
            <v>MS Cybersecurity</v>
          </cell>
          <cell r="H229">
            <v>0</v>
          </cell>
          <cell r="I229">
            <v>0</v>
          </cell>
          <cell r="J229">
            <v>0</v>
          </cell>
          <cell r="K229" t="str">
            <v>Active</v>
          </cell>
        </row>
        <row r="230">
          <cell r="D230">
            <v>210004011</v>
          </cell>
          <cell r="E230">
            <v>146000</v>
          </cell>
          <cell r="F230" t="str">
            <v>LPP</v>
          </cell>
          <cell r="G230" t="str">
            <v>JD Law</v>
          </cell>
          <cell r="H230">
            <v>0</v>
          </cell>
          <cell r="I230">
            <v>0</v>
          </cell>
          <cell r="J230" t="str">
            <v>FH</v>
          </cell>
          <cell r="K230" t="str">
            <v>No Show</v>
          </cell>
        </row>
        <row r="231">
          <cell r="D231">
            <v>210004233</v>
          </cell>
          <cell r="E231">
            <v>146000</v>
          </cell>
          <cell r="F231" t="str">
            <v>SE</v>
          </cell>
          <cell r="G231" t="str">
            <v>BS Computer Engineering</v>
          </cell>
          <cell r="H231">
            <v>0</v>
          </cell>
          <cell r="I231">
            <v>0</v>
          </cell>
          <cell r="J231" t="str">
            <v>FH</v>
          </cell>
          <cell r="K231" t="str">
            <v>No Show</v>
          </cell>
        </row>
        <row r="232">
          <cell r="D232">
            <v>210005479</v>
          </cell>
          <cell r="E232">
            <v>146000</v>
          </cell>
          <cell r="F232" t="str">
            <v>SE</v>
          </cell>
          <cell r="G232" t="str">
            <v>BS Computer Engineering</v>
          </cell>
          <cell r="H232">
            <v>0</v>
          </cell>
          <cell r="I232" t="str">
            <v>Ministry of Administrative Development Labour and Social Affairs</v>
          </cell>
          <cell r="J232" t="str">
            <v>FH</v>
          </cell>
          <cell r="K232" t="str">
            <v>Active</v>
          </cell>
        </row>
        <row r="233">
          <cell r="D233">
            <v>210007985</v>
          </cell>
          <cell r="E233">
            <v>146000</v>
          </cell>
          <cell r="F233" t="str">
            <v>LPP</v>
          </cell>
          <cell r="G233" t="str">
            <v>JD Law</v>
          </cell>
          <cell r="H233">
            <v>0</v>
          </cell>
          <cell r="I233" t="str">
            <v>National Committee for the Prohibition of Weapons</v>
          </cell>
          <cell r="J233">
            <v>0</v>
          </cell>
          <cell r="K233" t="str">
            <v>Active</v>
          </cell>
        </row>
        <row r="234">
          <cell r="D234">
            <v>210012299</v>
          </cell>
          <cell r="E234">
            <v>147697</v>
          </cell>
          <cell r="F234" t="str">
            <v>LPP</v>
          </cell>
          <cell r="G234" t="str">
            <v>JD Law</v>
          </cell>
          <cell r="H234">
            <v>0</v>
          </cell>
          <cell r="I234" t="str">
            <v>HEI</v>
          </cell>
          <cell r="J234">
            <v>0</v>
          </cell>
          <cell r="K234" t="str">
            <v>Active</v>
          </cell>
        </row>
        <row r="235">
          <cell r="D235">
            <v>210000216</v>
          </cell>
          <cell r="E235">
            <v>148125</v>
          </cell>
          <cell r="F235" t="str">
            <v>EMER</v>
          </cell>
          <cell r="G235" t="str">
            <v>EMER</v>
          </cell>
          <cell r="H235">
            <v>0</v>
          </cell>
          <cell r="I235">
            <v>0</v>
          </cell>
          <cell r="J235" t="str">
            <v>FH</v>
          </cell>
          <cell r="K235" t="e">
            <v>#N/A</v>
          </cell>
        </row>
        <row r="236">
          <cell r="D236">
            <v>210002605</v>
          </cell>
          <cell r="E236">
            <v>182500</v>
          </cell>
          <cell r="F236" t="str">
            <v>SE</v>
          </cell>
          <cell r="G236" t="str">
            <v>PhD Sustainable Energy</v>
          </cell>
          <cell r="H236">
            <v>0</v>
          </cell>
          <cell r="I236">
            <v>0</v>
          </cell>
          <cell r="J236" t="str">
            <v>FH</v>
          </cell>
          <cell r="K236" t="str">
            <v>No Show</v>
          </cell>
        </row>
        <row r="237">
          <cell r="D237">
            <v>210003951</v>
          </cell>
          <cell r="E237">
            <v>182500</v>
          </cell>
          <cell r="F237" t="str">
            <v>SE</v>
          </cell>
          <cell r="G237" t="str">
            <v>MS Sustainable Energy</v>
          </cell>
          <cell r="H237">
            <v>0</v>
          </cell>
          <cell r="I237">
            <v>0</v>
          </cell>
          <cell r="J237" t="str">
            <v>FH</v>
          </cell>
          <cell r="K237" t="str">
            <v>Graduated</v>
          </cell>
        </row>
        <row r="238">
          <cell r="D238">
            <v>210004979</v>
          </cell>
          <cell r="E238">
            <v>182500</v>
          </cell>
          <cell r="F238" t="str">
            <v>SE</v>
          </cell>
          <cell r="G238" t="str">
            <v>PhD Sustainable Energy</v>
          </cell>
          <cell r="H238">
            <v>0</v>
          </cell>
          <cell r="I238">
            <v>0</v>
          </cell>
          <cell r="J238" t="str">
            <v>FH</v>
          </cell>
          <cell r="K238" t="str">
            <v>No Show</v>
          </cell>
        </row>
        <row r="239">
          <cell r="D239">
            <v>210003953</v>
          </cell>
          <cell r="E239">
            <v>228125</v>
          </cell>
          <cell r="F239" t="str">
            <v>SE</v>
          </cell>
          <cell r="G239" t="str">
            <v>MS Sustainable Energy</v>
          </cell>
          <cell r="H239">
            <v>0</v>
          </cell>
          <cell r="I239">
            <v>0</v>
          </cell>
          <cell r="J239" t="str">
            <v>FH</v>
          </cell>
          <cell r="K239" t="str">
            <v>No Show</v>
          </cell>
        </row>
        <row r="240">
          <cell r="D240" t="str">
            <v>MOFA</v>
          </cell>
          <cell r="E240">
            <v>261000</v>
          </cell>
          <cell r="F240" t="str">
            <v>EMER</v>
          </cell>
          <cell r="G240" t="str">
            <v>EMER</v>
          </cell>
          <cell r="H240">
            <v>0</v>
          </cell>
          <cell r="I240" t="str">
            <v>MOFA</v>
          </cell>
          <cell r="J240">
            <v>0</v>
          </cell>
          <cell r="K240" t="e">
            <v>#N/A</v>
          </cell>
        </row>
        <row r="241">
          <cell r="D241">
            <v>210000017</v>
          </cell>
          <cell r="E241">
            <v>273750</v>
          </cell>
          <cell r="F241" t="str">
            <v>SE</v>
          </cell>
          <cell r="G241" t="str">
            <v>PhD Sustainable Energy</v>
          </cell>
          <cell r="H241">
            <v>0</v>
          </cell>
          <cell r="I241">
            <v>0</v>
          </cell>
          <cell r="J241" t="str">
            <v>FH</v>
          </cell>
          <cell r="K241" t="str">
            <v>Active</v>
          </cell>
        </row>
        <row r="242">
          <cell r="D242">
            <v>210000024</v>
          </cell>
          <cell r="E242">
            <v>273750</v>
          </cell>
          <cell r="F242" t="str">
            <v>SE</v>
          </cell>
          <cell r="G242" t="str">
            <v>PhD Sustainable Energy</v>
          </cell>
          <cell r="H242">
            <v>0</v>
          </cell>
          <cell r="I242">
            <v>0</v>
          </cell>
          <cell r="J242" t="str">
            <v>FH</v>
          </cell>
          <cell r="K242" t="str">
            <v>No Show</v>
          </cell>
        </row>
        <row r="243">
          <cell r="D243">
            <v>210004001</v>
          </cell>
          <cell r="E243">
            <v>292000</v>
          </cell>
          <cell r="F243" t="str">
            <v>LPP</v>
          </cell>
          <cell r="G243" t="str">
            <v>JD Law</v>
          </cell>
          <cell r="H243">
            <v>0</v>
          </cell>
          <cell r="I243" t="str">
            <v>Ministry of Education</v>
          </cell>
          <cell r="J243">
            <v>0</v>
          </cell>
          <cell r="K243" t="str">
            <v>Graduated</v>
          </cell>
        </row>
        <row r="244">
          <cell r="D244">
            <v>210004186</v>
          </cell>
          <cell r="E244">
            <v>292000</v>
          </cell>
          <cell r="F244" t="str">
            <v>LPP</v>
          </cell>
          <cell r="G244" t="str">
            <v>JD Law</v>
          </cell>
          <cell r="H244">
            <v>0</v>
          </cell>
          <cell r="I244">
            <v>0</v>
          </cell>
          <cell r="J244" t="str">
            <v>FH</v>
          </cell>
          <cell r="K244" t="str">
            <v>No Show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2" displayName="Table42" ref="A14:O92" totalsRowShown="0" headerRowDxfId="37" dataDxfId="36" tableBorderDxfId="35">
  <autoFilter ref="A14:O92" xr:uid="{00000000-0009-0000-0100-000001000000}"/>
  <sortState xmlns:xlrd2="http://schemas.microsoft.com/office/spreadsheetml/2017/richdata2" ref="A15:L101">
    <sortCondition ref="F14:F101"/>
  </sortState>
  <tableColumns count="15">
    <tableColumn id="1" xr3:uid="{00000000-0010-0000-0000-000001000000}" name="#" dataDxfId="34"/>
    <tableColumn id="12" xr3:uid="{00000000-0010-0000-0000-00000C000000}" name="QID Student Name " dataDxfId="33"/>
    <tableColumn id="2" xr3:uid="{00000000-0010-0000-0000-000002000000}" name="Banner Student Name" dataDxfId="32"/>
    <tableColumn id="3" xr3:uid="{00000000-0010-0000-0000-000003000000}" name="Banner ID" dataDxfId="31"/>
    <tableColumn id="11" xr3:uid="{00000000-0010-0000-0000-00000B000000}" name="Qatar ID" dataDxfId="30"/>
    <tableColumn id="4" xr3:uid="{00000000-0010-0000-0000-000004000000}" name="Admittance Year" dataDxfId="29"/>
    <tableColumn id="5" xr3:uid="{00000000-0010-0000-0000-000005000000}" name="Citizenship" dataDxfId="28"/>
    <tableColumn id="6" xr3:uid="{00000000-0010-0000-0000-000006000000}" name="College" dataDxfId="27"/>
    <tableColumn id="15" xr3:uid="{00000000-0010-0000-0000-00000F000000}" name="Program" dataDxfId="26"/>
    <tableColumn id="7" xr3:uid="{00000000-0010-0000-0000-000007000000}" name="Amount" dataDxfId="25">
      <calculatedColumnFormula>VLOOKUP(Table42[[#This Row],[Banner Student Name]],Sheet4!$B$3:$I$88,5,FALSE)</calculatedColumnFormula>
    </tableColumn>
    <tableColumn id="8" xr3:uid="{00000000-0010-0000-0000-000008000000}" name="IBAN " dataDxfId="24">
      <calculatedColumnFormula>VLOOKUP(Table42[[#This Row],[Banner Student Name]],Sheet4!$B$3:$I$88,6,FALSE)</calculatedColumnFormula>
    </tableColumn>
    <tableColumn id="9" xr3:uid="{00000000-0010-0000-0000-000009000000}" name="Bank Name" dataDxfId="23">
      <calculatedColumnFormula>VLOOKUP(Table42[[#This Row],[Banner Student Name]],Sheet4!$B$3:$I$88,7,FALSE)</calculatedColumnFormula>
    </tableColumn>
    <tableColumn id="10" xr3:uid="{00000000-0010-0000-0000-00000A000000}" name="Swift Code" dataDxfId="22">
      <calculatedColumnFormula>VLOOKUP(Table42[[#This Row],[Banner Student Name]],Sheet4!$B$3:$I$88,8,FALSE)</calculatedColumnFormula>
    </tableColumn>
    <tableColumn id="13" xr3:uid="{00000000-0010-0000-0000-00000D000000}" name="Status Check" dataDxfId="21"/>
    <tableColumn id="14" xr3:uid="{00000000-0010-0000-0000-00000E000000}" name="Further Notes" dataDxfId="20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34" displayName="Table434" ref="A14:O33" totalsRowShown="0" headerRowDxfId="19" dataDxfId="18" tableBorderDxfId="17">
  <sortState xmlns:xlrd2="http://schemas.microsoft.com/office/spreadsheetml/2017/richdata2" ref="A15:O61">
    <sortCondition ref="B14:B61"/>
  </sortState>
  <tableColumns count="15">
    <tableColumn id="1" xr3:uid="{00000000-0010-0000-0100-000001000000}" name="#" dataDxfId="16"/>
    <tableColumn id="12" xr3:uid="{00000000-0010-0000-0100-00000C000000}" name="QID Student Name " dataDxfId="15"/>
    <tableColumn id="2" xr3:uid="{00000000-0010-0000-0100-000002000000}" name="Banner Student Name" dataDxfId="14"/>
    <tableColumn id="3" xr3:uid="{00000000-0010-0000-0100-000003000000}" name="Banner ID" dataDxfId="13"/>
    <tableColumn id="11" xr3:uid="{00000000-0010-0000-0100-00000B000000}" name="Qatar ID" dataDxfId="12"/>
    <tableColumn id="4" xr3:uid="{00000000-0010-0000-0100-000004000000}" name="Admit Semester" dataDxfId="11"/>
    <tableColumn id="15" xr3:uid="{00000000-0010-0000-0100-00000F000000}" name="Program" dataDxfId="10"/>
    <tableColumn id="7" xr3:uid="{00000000-0010-0000-0100-000007000000}" name="Amount" dataDxfId="9" dataCellStyle="Comma">
      <calculatedColumnFormula>VLOOKUP(Table434[[#This Row],[Banner Student Name]],Sheet4!$B$3:$I$88,5,FALSE)</calculatedColumnFormula>
    </tableColumn>
    <tableColumn id="8" xr3:uid="{00000000-0010-0000-0100-000008000000}" name="IBAN " dataDxfId="8">
      <calculatedColumnFormula>VLOOKUP(Table434[[#This Row],[Banner Student Name]],Sheet4!$B$3:$I$88,6,FALSE)</calculatedColumnFormula>
    </tableColumn>
    <tableColumn id="9" xr3:uid="{00000000-0010-0000-0100-000009000000}" name="Bank Name" dataDxfId="7">
      <calculatedColumnFormula>VLOOKUP(Table434[[#This Row],[Banner Student Name]],Sheet4!$B$3:$I$88,7,FALSE)</calculatedColumnFormula>
    </tableColumn>
    <tableColumn id="10" xr3:uid="{00000000-0010-0000-0100-00000A000000}" name="Swift Code" dataDxfId="6">
      <calculatedColumnFormula>VLOOKUP(Table434[[#This Row],[Banner Student Name]],Sheet4!$B$3:$I$88,8,FALSE)</calculatedColumnFormula>
    </tableColumn>
    <tableColumn id="13" xr3:uid="{00000000-0010-0000-0100-00000D000000}" name="Status Check" dataDxfId="5"/>
    <tableColumn id="14" xr3:uid="{00000000-0010-0000-0100-00000E000000}" name="Further Notes" dataDxfId="4"/>
    <tableColumn id="16" xr3:uid="{00000000-0010-0000-0100-000010000000}" name="OS Fees" dataDxfId="3" dataCellStyle="Comma">
      <calculatedColumnFormula>IFERROR(VLOOKUP(Table434[[#This Row],[Banner ID]],'[1]31072019 Ageing'!$D$29:$E$244,2,FALSE),0)</calculatedColumnFormula>
    </tableColumn>
    <tableColumn id="17" xr3:uid="{00000000-0010-0000-0100-000011000000}" name="Tui/Housing" dataDxfId="2">
      <calculatedColumnFormula>IFERROR(VLOOKUP(Table434[[#This Row],[Banner ID]],'[1]31072019 Ageing'!$D$29:$L$244,9,FALSE),0)</calculatedColumnFormula>
    </tableColumn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2:O96"/>
  <sheetViews>
    <sheetView view="pageBreakPreview" topLeftCell="D58" zoomScale="80" zoomScaleNormal="85" zoomScaleSheetLayoutView="80" workbookViewId="0">
      <selection activeCell="I84" sqref="I84"/>
    </sheetView>
  </sheetViews>
  <sheetFormatPr baseColWidth="10" defaultColWidth="9.1640625" defaultRowHeight="15" outlineLevelCol="1" x14ac:dyDescent="0.2"/>
  <cols>
    <col min="1" max="1" width="4.6640625" style="1" customWidth="1"/>
    <col min="2" max="2" width="30.83203125" style="1" customWidth="1"/>
    <col min="3" max="3" width="29.5" style="1" customWidth="1"/>
    <col min="4" max="4" width="15.1640625" style="1" customWidth="1" outlineLevel="1"/>
    <col min="5" max="5" width="13.33203125" style="1" customWidth="1" outlineLevel="1"/>
    <col min="6" max="6" width="12.5" style="1" customWidth="1" outlineLevel="1"/>
    <col min="7" max="7" width="21.1640625" style="1" customWidth="1" outlineLevel="1"/>
    <col min="8" max="8" width="13.5" style="1" bestFit="1" customWidth="1" outlineLevel="1"/>
    <col min="9" max="9" width="33.5" style="1" bestFit="1" customWidth="1" outlineLevel="1"/>
    <col min="10" max="10" width="11.6640625" style="1" customWidth="1" outlineLevel="1"/>
    <col min="11" max="11" width="37.5" style="1" customWidth="1" outlineLevel="1"/>
    <col min="12" max="12" width="24.1640625" style="1" customWidth="1"/>
    <col min="13" max="13" width="23.6640625" style="1" customWidth="1"/>
    <col min="14" max="14" width="19.5" style="6" customWidth="1"/>
    <col min="15" max="15" width="55.1640625" style="1" customWidth="1"/>
    <col min="16" max="16384" width="9.1640625" style="1"/>
  </cols>
  <sheetData>
    <row r="2" spans="1:15" ht="23" x14ac:dyDescent="0.2">
      <c r="E2" s="7" t="s">
        <v>0</v>
      </c>
      <c r="F2" s="7"/>
      <c r="G2" s="7"/>
      <c r="H2" s="7"/>
      <c r="I2" s="7"/>
      <c r="J2" s="7"/>
      <c r="K2" s="7"/>
    </row>
    <row r="6" spans="1:15" x14ac:dyDescent="0.2">
      <c r="A6" s="1" t="s">
        <v>1</v>
      </c>
    </row>
    <row r="7" spans="1:15" x14ac:dyDescent="0.2">
      <c r="A7" s="1" t="s">
        <v>2</v>
      </c>
    </row>
    <row r="8" spans="1:15" x14ac:dyDescent="0.2">
      <c r="A8" s="1" t="s">
        <v>3</v>
      </c>
    </row>
    <row r="9" spans="1:15" x14ac:dyDescent="0.2">
      <c r="A9" s="1" t="s">
        <v>4</v>
      </c>
    </row>
    <row r="10" spans="1:15" x14ac:dyDescent="0.2">
      <c r="A10" s="1" t="s">
        <v>5</v>
      </c>
    </row>
    <row r="11" spans="1:15" ht="9.75" customHeight="1" x14ac:dyDescent="0.2"/>
    <row r="12" spans="1:15" x14ac:dyDescent="0.2">
      <c r="A12" t="s">
        <v>6</v>
      </c>
    </row>
    <row r="13" spans="1:15" ht="9" customHeight="1" x14ac:dyDescent="0.2"/>
    <row r="14" spans="1:15" ht="18" customHeight="1" x14ac:dyDescent="0.2">
      <c r="A14" s="78" t="s">
        <v>7</v>
      </c>
      <c r="B14" s="2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4" t="s">
        <v>16</v>
      </c>
      <c r="K14" s="5" t="s">
        <v>17</v>
      </c>
      <c r="L14" s="5" t="s">
        <v>18</v>
      </c>
      <c r="M14" s="5" t="s">
        <v>19</v>
      </c>
      <c r="N14" s="6" t="s">
        <v>20</v>
      </c>
      <c r="O14" s="1" t="s">
        <v>21</v>
      </c>
    </row>
    <row r="15" spans="1:15" x14ac:dyDescent="0.2">
      <c r="A15" s="6">
        <v>1</v>
      </c>
      <c r="B15" s="74" t="s">
        <v>22</v>
      </c>
      <c r="C15" s="1" t="s">
        <v>22</v>
      </c>
      <c r="D15" s="6">
        <v>210003922</v>
      </c>
      <c r="E15" s="6">
        <v>28382600193</v>
      </c>
      <c r="F15" s="6" t="s">
        <v>23</v>
      </c>
      <c r="G15" s="9" t="s">
        <v>24</v>
      </c>
      <c r="H15" s="6" t="s">
        <v>25</v>
      </c>
      <c r="I15" s="6" t="s">
        <v>26</v>
      </c>
      <c r="J15" s="77">
        <v>9000</v>
      </c>
      <c r="K15" s="74" t="s">
        <v>27</v>
      </c>
      <c r="L15" s="1" t="s">
        <v>28</v>
      </c>
      <c r="M15" s="1">
        <v>0</v>
      </c>
      <c r="N15" s="6" t="s">
        <v>29</v>
      </c>
      <c r="O15" s="87">
        <v>0</v>
      </c>
    </row>
    <row r="16" spans="1:15" x14ac:dyDescent="0.2">
      <c r="A16" s="6">
        <v>2</v>
      </c>
      <c r="B16" s="74" t="s">
        <v>30</v>
      </c>
      <c r="C16" s="1" t="s">
        <v>30</v>
      </c>
      <c r="D16" s="6">
        <v>210003956</v>
      </c>
      <c r="E16" s="6">
        <v>28556600717</v>
      </c>
      <c r="F16" s="6" t="s">
        <v>23</v>
      </c>
      <c r="G16" s="9" t="s">
        <v>31</v>
      </c>
      <c r="H16" s="6" t="s">
        <v>25</v>
      </c>
      <c r="I16" s="6" t="e">
        <v>#N/A</v>
      </c>
      <c r="J16" s="77">
        <v>9000</v>
      </c>
      <c r="K16" s="74" t="s">
        <v>32</v>
      </c>
      <c r="L16" s="1" t="s">
        <v>33</v>
      </c>
      <c r="M16" s="1">
        <v>0</v>
      </c>
      <c r="N16" s="6" t="s">
        <v>29</v>
      </c>
      <c r="O16" s="87">
        <v>0</v>
      </c>
    </row>
    <row r="17" spans="1:15" x14ac:dyDescent="0.2">
      <c r="A17" s="6">
        <v>3</v>
      </c>
      <c r="B17" s="74" t="s">
        <v>34</v>
      </c>
      <c r="C17" s="1" t="s">
        <v>35</v>
      </c>
      <c r="D17" s="6">
        <v>210003976</v>
      </c>
      <c r="E17" s="6">
        <v>28858604890</v>
      </c>
      <c r="F17" s="6" t="s">
        <v>23</v>
      </c>
      <c r="G17" s="9" t="s">
        <v>36</v>
      </c>
      <c r="H17" s="6" t="s">
        <v>25</v>
      </c>
      <c r="I17" s="6" t="s">
        <v>37</v>
      </c>
      <c r="J17" s="77">
        <v>9000</v>
      </c>
      <c r="K17" s="74" t="s">
        <v>38</v>
      </c>
      <c r="L17" s="1" t="s">
        <v>33</v>
      </c>
      <c r="M17" s="1">
        <v>0</v>
      </c>
      <c r="N17" s="6" t="s">
        <v>29</v>
      </c>
      <c r="O17" s="87">
        <v>0</v>
      </c>
    </row>
    <row r="18" spans="1:15" x14ac:dyDescent="0.2">
      <c r="A18" s="6">
        <v>4</v>
      </c>
      <c r="B18" s="74" t="s">
        <v>39</v>
      </c>
      <c r="C18" s="1" t="s">
        <v>40</v>
      </c>
      <c r="D18" s="6">
        <v>210003977</v>
      </c>
      <c r="E18" s="6">
        <v>29058603829</v>
      </c>
      <c r="F18" s="6" t="s">
        <v>23</v>
      </c>
      <c r="G18" s="9" t="s">
        <v>36</v>
      </c>
      <c r="H18" s="6" t="s">
        <v>25</v>
      </c>
      <c r="I18" s="6" t="s">
        <v>37</v>
      </c>
      <c r="J18" s="77">
        <v>9000</v>
      </c>
      <c r="K18" s="74" t="s">
        <v>41</v>
      </c>
      <c r="L18" s="1" t="s">
        <v>42</v>
      </c>
      <c r="M18" s="1" t="s">
        <v>43</v>
      </c>
      <c r="N18" s="6" t="s">
        <v>29</v>
      </c>
      <c r="O18" s="87">
        <v>0</v>
      </c>
    </row>
    <row r="19" spans="1:15" ht="18" customHeight="1" x14ac:dyDescent="0.2">
      <c r="A19" s="6">
        <v>5</v>
      </c>
      <c r="B19" s="74" t="s">
        <v>44</v>
      </c>
      <c r="C19" s="1" t="s">
        <v>45</v>
      </c>
      <c r="D19" s="6">
        <v>210003974</v>
      </c>
      <c r="E19" s="6">
        <v>28736400101</v>
      </c>
      <c r="F19" s="6" t="s">
        <v>23</v>
      </c>
      <c r="G19" s="9" t="s">
        <v>46</v>
      </c>
      <c r="H19" s="6" t="s">
        <v>25</v>
      </c>
      <c r="I19" s="6" t="s">
        <v>47</v>
      </c>
      <c r="J19" s="77">
        <v>9000</v>
      </c>
      <c r="K19" s="74" t="s">
        <v>48</v>
      </c>
      <c r="L19" s="1" t="s">
        <v>33</v>
      </c>
      <c r="M19" s="1">
        <v>0</v>
      </c>
      <c r="N19" s="6" t="s">
        <v>29</v>
      </c>
      <c r="O19" s="87">
        <v>0</v>
      </c>
    </row>
    <row r="20" spans="1:15" x14ac:dyDescent="0.2">
      <c r="A20" s="6">
        <v>6</v>
      </c>
      <c r="B20" s="74" t="s">
        <v>49</v>
      </c>
      <c r="C20" s="1" t="s">
        <v>49</v>
      </c>
      <c r="D20" s="6">
        <v>210003961</v>
      </c>
      <c r="E20" s="6">
        <v>28379201466</v>
      </c>
      <c r="F20" s="6" t="s">
        <v>23</v>
      </c>
      <c r="G20" s="9" t="s">
        <v>50</v>
      </c>
      <c r="H20" s="6" t="s">
        <v>25</v>
      </c>
      <c r="I20" s="6" t="s">
        <v>37</v>
      </c>
      <c r="J20" s="77">
        <v>9000</v>
      </c>
      <c r="K20" s="74" t="s">
        <v>51</v>
      </c>
      <c r="L20" s="1" t="s">
        <v>42</v>
      </c>
      <c r="M20" s="1" t="s">
        <v>43</v>
      </c>
      <c r="N20" s="6" t="s">
        <v>29</v>
      </c>
      <c r="O20" s="87">
        <v>0</v>
      </c>
    </row>
    <row r="21" spans="1:15" x14ac:dyDescent="0.2">
      <c r="A21" s="6">
        <v>7</v>
      </c>
      <c r="B21" s="74" t="s">
        <v>52</v>
      </c>
      <c r="C21" s="1" t="s">
        <v>52</v>
      </c>
      <c r="D21" s="6">
        <v>210003962</v>
      </c>
      <c r="E21" s="6">
        <v>28879200783</v>
      </c>
      <c r="F21" s="6" t="s">
        <v>23</v>
      </c>
      <c r="G21" s="9" t="s">
        <v>50</v>
      </c>
      <c r="H21" s="6" t="s">
        <v>25</v>
      </c>
      <c r="I21" s="6" t="s">
        <v>37</v>
      </c>
      <c r="J21" s="77">
        <v>9000</v>
      </c>
      <c r="K21" s="74" t="s">
        <v>53</v>
      </c>
      <c r="L21" s="1" t="s">
        <v>42</v>
      </c>
      <c r="M21" s="1" t="s">
        <v>43</v>
      </c>
      <c r="N21" s="6" t="s">
        <v>29</v>
      </c>
      <c r="O21" s="87">
        <v>0</v>
      </c>
    </row>
    <row r="22" spans="1:15" x14ac:dyDescent="0.2">
      <c r="A22" s="6">
        <v>8</v>
      </c>
      <c r="B22" s="74" t="s">
        <v>54</v>
      </c>
      <c r="C22" s="1" t="s">
        <v>55</v>
      </c>
      <c r="D22" s="6">
        <v>210003978</v>
      </c>
      <c r="E22" s="6">
        <v>29073601675</v>
      </c>
      <c r="F22" s="6" t="s">
        <v>23</v>
      </c>
      <c r="G22" s="9" t="s">
        <v>56</v>
      </c>
      <c r="H22" s="6" t="s">
        <v>25</v>
      </c>
      <c r="I22" s="6" t="s">
        <v>37</v>
      </c>
      <c r="J22" s="77">
        <v>9000</v>
      </c>
      <c r="K22" s="74" t="s">
        <v>57</v>
      </c>
      <c r="L22" s="1" t="s">
        <v>58</v>
      </c>
      <c r="M22" s="1">
        <v>0</v>
      </c>
      <c r="N22" s="6" t="s">
        <v>29</v>
      </c>
      <c r="O22" s="87">
        <v>0</v>
      </c>
    </row>
    <row r="23" spans="1:15" x14ac:dyDescent="0.2">
      <c r="A23" s="6">
        <v>9</v>
      </c>
      <c r="B23" s="74" t="s">
        <v>59</v>
      </c>
      <c r="C23" s="1" t="s">
        <v>59</v>
      </c>
      <c r="D23" s="6">
        <v>210003979</v>
      </c>
      <c r="E23" s="6">
        <v>28779200915</v>
      </c>
      <c r="F23" s="6" t="s">
        <v>23</v>
      </c>
      <c r="G23" s="9" t="s">
        <v>50</v>
      </c>
      <c r="H23" s="6" t="s">
        <v>25</v>
      </c>
      <c r="I23" s="6" t="s">
        <v>37</v>
      </c>
      <c r="J23" s="77">
        <v>9000</v>
      </c>
      <c r="K23" s="74" t="s">
        <v>60</v>
      </c>
      <c r="L23" s="1" t="s">
        <v>42</v>
      </c>
      <c r="M23" s="1" t="s">
        <v>43</v>
      </c>
      <c r="N23" s="6" t="s">
        <v>29</v>
      </c>
      <c r="O23" s="87">
        <v>0</v>
      </c>
    </row>
    <row r="24" spans="1:15" x14ac:dyDescent="0.2">
      <c r="A24" s="6">
        <v>10</v>
      </c>
      <c r="B24" s="74" t="s">
        <v>61</v>
      </c>
      <c r="C24" s="1" t="s">
        <v>61</v>
      </c>
      <c r="D24" s="6">
        <v>210003985</v>
      </c>
      <c r="E24" s="6">
        <v>29135605490</v>
      </c>
      <c r="F24" s="6" t="s">
        <v>23</v>
      </c>
      <c r="G24" s="9" t="s">
        <v>62</v>
      </c>
      <c r="H24" s="6" t="s">
        <v>25</v>
      </c>
      <c r="I24" s="6" t="s">
        <v>47</v>
      </c>
      <c r="J24" s="77">
        <v>9000</v>
      </c>
      <c r="K24" s="74" t="s">
        <v>63</v>
      </c>
      <c r="L24" s="1" t="s">
        <v>42</v>
      </c>
      <c r="N24" s="6" t="s">
        <v>29</v>
      </c>
      <c r="O24" s="87">
        <v>0</v>
      </c>
    </row>
    <row r="25" spans="1:15" x14ac:dyDescent="0.2">
      <c r="A25" s="6">
        <v>12</v>
      </c>
      <c r="B25" s="74" t="s">
        <v>64</v>
      </c>
      <c r="C25" s="1" t="s">
        <v>64</v>
      </c>
      <c r="D25" s="6">
        <v>210003963</v>
      </c>
      <c r="E25" s="6">
        <v>28858604676</v>
      </c>
      <c r="F25" s="6" t="s">
        <v>23</v>
      </c>
      <c r="G25" s="9" t="s">
        <v>36</v>
      </c>
      <c r="H25" s="6" t="s">
        <v>25</v>
      </c>
      <c r="I25" s="6" t="s">
        <v>37</v>
      </c>
      <c r="J25" s="77">
        <v>9000</v>
      </c>
      <c r="K25" s="74" t="s">
        <v>65</v>
      </c>
      <c r="L25" s="1" t="s">
        <v>33</v>
      </c>
      <c r="M25" s="1" t="s">
        <v>43</v>
      </c>
      <c r="N25" s="6" t="s">
        <v>29</v>
      </c>
      <c r="O25" s="87">
        <v>0</v>
      </c>
    </row>
    <row r="26" spans="1:15" x14ac:dyDescent="0.2">
      <c r="A26" s="6">
        <v>13</v>
      </c>
      <c r="B26" s="74" t="s">
        <v>66</v>
      </c>
      <c r="C26" s="1" t="s">
        <v>67</v>
      </c>
      <c r="D26" s="6">
        <v>210003980</v>
      </c>
      <c r="E26" s="6">
        <v>28758604809</v>
      </c>
      <c r="F26" s="6" t="s">
        <v>23</v>
      </c>
      <c r="G26" s="9" t="s">
        <v>36</v>
      </c>
      <c r="H26" s="6" t="s">
        <v>25</v>
      </c>
      <c r="I26" s="6" t="s">
        <v>37</v>
      </c>
      <c r="J26" s="77">
        <v>9000</v>
      </c>
      <c r="K26" s="74" t="s">
        <v>68</v>
      </c>
      <c r="L26" s="1" t="s">
        <v>42</v>
      </c>
      <c r="M26" s="1" t="s">
        <v>43</v>
      </c>
      <c r="N26" s="6" t="s">
        <v>29</v>
      </c>
      <c r="O26" s="87">
        <v>0</v>
      </c>
    </row>
    <row r="27" spans="1:15" x14ac:dyDescent="0.2">
      <c r="A27" s="6">
        <v>14</v>
      </c>
      <c r="B27" s="74" t="s">
        <v>69</v>
      </c>
      <c r="C27" s="1" t="s">
        <v>69</v>
      </c>
      <c r="D27" s="6">
        <v>210003987</v>
      </c>
      <c r="E27" s="6">
        <v>28935629006</v>
      </c>
      <c r="F27" s="6" t="s">
        <v>23</v>
      </c>
      <c r="G27" s="9" t="s">
        <v>62</v>
      </c>
      <c r="H27" s="6" t="s">
        <v>25</v>
      </c>
      <c r="I27" s="6" t="s">
        <v>37</v>
      </c>
      <c r="J27" s="77">
        <v>9000</v>
      </c>
      <c r="K27" s="74" t="s">
        <v>70</v>
      </c>
      <c r="L27" s="1" t="s">
        <v>42</v>
      </c>
      <c r="M27" s="1">
        <v>0</v>
      </c>
      <c r="N27" s="6" t="s">
        <v>29</v>
      </c>
      <c r="O27" s="87">
        <v>0</v>
      </c>
    </row>
    <row r="28" spans="1:15" x14ac:dyDescent="0.2">
      <c r="A28" s="6">
        <v>15</v>
      </c>
      <c r="B28" s="74" t="s">
        <v>71</v>
      </c>
      <c r="C28" s="1" t="s">
        <v>71</v>
      </c>
      <c r="D28" s="6">
        <v>210003960</v>
      </c>
      <c r="E28" s="6">
        <v>28558603712</v>
      </c>
      <c r="F28" s="6" t="s">
        <v>23</v>
      </c>
      <c r="G28" s="9" t="s">
        <v>36</v>
      </c>
      <c r="H28" s="6" t="s">
        <v>25</v>
      </c>
      <c r="I28" s="6" t="s">
        <v>37</v>
      </c>
      <c r="J28" s="77">
        <v>9000</v>
      </c>
      <c r="K28" s="74" t="s">
        <v>72</v>
      </c>
      <c r="L28" s="1" t="s">
        <v>42</v>
      </c>
      <c r="M28" s="1" t="s">
        <v>73</v>
      </c>
      <c r="N28" s="6" t="s">
        <v>29</v>
      </c>
      <c r="O28" s="87">
        <v>0</v>
      </c>
    </row>
    <row r="29" spans="1:15" x14ac:dyDescent="0.2">
      <c r="A29" s="6">
        <v>16</v>
      </c>
      <c r="B29" s="1" t="s">
        <v>74</v>
      </c>
      <c r="C29" s="1" t="s">
        <v>75</v>
      </c>
      <c r="D29" s="6">
        <v>210004371</v>
      </c>
      <c r="E29" s="6">
        <v>28476001451</v>
      </c>
      <c r="F29" s="6" t="s">
        <v>76</v>
      </c>
      <c r="G29" s="9" t="s">
        <v>77</v>
      </c>
      <c r="H29" s="6" t="s">
        <v>25</v>
      </c>
      <c r="I29" s="6" t="s">
        <v>26</v>
      </c>
      <c r="J29" s="77">
        <v>9000</v>
      </c>
      <c r="K29" s="74" t="s">
        <v>78</v>
      </c>
      <c r="L29" s="1" t="s">
        <v>42</v>
      </c>
      <c r="M29" s="1" t="s">
        <v>43</v>
      </c>
      <c r="N29" s="6" t="s">
        <v>29</v>
      </c>
      <c r="O29" s="87">
        <v>0</v>
      </c>
    </row>
    <row r="30" spans="1:15" x14ac:dyDescent="0.2">
      <c r="A30" s="6">
        <v>17</v>
      </c>
      <c r="B30" s="1" t="s">
        <v>79</v>
      </c>
      <c r="C30" s="1" t="s">
        <v>80</v>
      </c>
      <c r="D30" s="6">
        <v>210005228</v>
      </c>
      <c r="E30" s="6">
        <v>28143400039</v>
      </c>
      <c r="F30" s="6" t="s">
        <v>76</v>
      </c>
      <c r="G30" s="9" t="s">
        <v>81</v>
      </c>
      <c r="H30" s="6" t="s">
        <v>25</v>
      </c>
      <c r="I30" s="6" t="s">
        <v>82</v>
      </c>
      <c r="J30" s="77">
        <v>9000</v>
      </c>
      <c r="K30" s="74" t="s">
        <v>83</v>
      </c>
      <c r="L30" s="1" t="s">
        <v>33</v>
      </c>
      <c r="N30" s="6" t="s">
        <v>29</v>
      </c>
      <c r="O30" s="87">
        <v>0</v>
      </c>
    </row>
    <row r="31" spans="1:15" x14ac:dyDescent="0.2">
      <c r="A31" s="6">
        <v>18</v>
      </c>
      <c r="B31" s="1" t="s">
        <v>84</v>
      </c>
      <c r="C31" s="1" t="s">
        <v>85</v>
      </c>
      <c r="D31" s="6">
        <v>210004571</v>
      </c>
      <c r="E31" s="6">
        <v>28540000086</v>
      </c>
      <c r="F31" s="6" t="s">
        <v>76</v>
      </c>
      <c r="G31" s="9" t="s">
        <v>86</v>
      </c>
      <c r="H31" s="6" t="s">
        <v>25</v>
      </c>
      <c r="I31" s="6" t="s">
        <v>26</v>
      </c>
      <c r="J31" s="77">
        <v>9000</v>
      </c>
      <c r="K31" s="74" t="s">
        <v>87</v>
      </c>
      <c r="L31" s="1" t="s">
        <v>88</v>
      </c>
      <c r="N31" s="6" t="s">
        <v>29</v>
      </c>
      <c r="O31" s="87">
        <v>0</v>
      </c>
    </row>
    <row r="32" spans="1:15" x14ac:dyDescent="0.2">
      <c r="A32" s="6">
        <v>19</v>
      </c>
      <c r="B32" s="1" t="s">
        <v>89</v>
      </c>
      <c r="C32" s="1" t="s">
        <v>89</v>
      </c>
      <c r="D32" s="6">
        <v>210004773</v>
      </c>
      <c r="E32" s="6">
        <v>28958604525</v>
      </c>
      <c r="F32" s="6" t="s">
        <v>76</v>
      </c>
      <c r="G32" s="9" t="s">
        <v>36</v>
      </c>
      <c r="H32" s="6" t="s">
        <v>25</v>
      </c>
      <c r="I32" s="6" t="s">
        <v>37</v>
      </c>
      <c r="J32" s="77">
        <v>9000</v>
      </c>
      <c r="K32" s="74" t="s">
        <v>90</v>
      </c>
      <c r="L32" s="1" t="s">
        <v>33</v>
      </c>
      <c r="M32" s="1">
        <v>0</v>
      </c>
      <c r="N32" s="6" t="s">
        <v>29</v>
      </c>
      <c r="O32" s="87">
        <v>0</v>
      </c>
    </row>
    <row r="33" spans="1:15" x14ac:dyDescent="0.2">
      <c r="A33" s="6">
        <v>20</v>
      </c>
      <c r="B33" s="1" t="s">
        <v>91</v>
      </c>
      <c r="C33" s="1" t="s">
        <v>92</v>
      </c>
      <c r="D33" s="6">
        <v>210004909</v>
      </c>
      <c r="E33" s="6">
        <v>28958604524</v>
      </c>
      <c r="F33" s="6" t="s">
        <v>76</v>
      </c>
      <c r="G33" s="9" t="s">
        <v>36</v>
      </c>
      <c r="H33" s="6" t="s">
        <v>25</v>
      </c>
      <c r="I33" s="6" t="s">
        <v>82</v>
      </c>
      <c r="J33" s="77">
        <v>9000</v>
      </c>
      <c r="K33" s="74" t="s">
        <v>93</v>
      </c>
      <c r="L33" s="1" t="s">
        <v>33</v>
      </c>
      <c r="M33" s="1">
        <v>0</v>
      </c>
      <c r="N33" s="6" t="s">
        <v>29</v>
      </c>
      <c r="O33" s="87">
        <v>0</v>
      </c>
    </row>
    <row r="34" spans="1:15" x14ac:dyDescent="0.2">
      <c r="A34" s="6">
        <v>21</v>
      </c>
      <c r="B34" s="1" t="s">
        <v>94</v>
      </c>
      <c r="C34" s="1" t="s">
        <v>95</v>
      </c>
      <c r="D34" s="6">
        <v>210005086</v>
      </c>
      <c r="E34" s="6">
        <v>29040000311</v>
      </c>
      <c r="F34" s="6" t="s">
        <v>76</v>
      </c>
      <c r="G34" s="9" t="s">
        <v>96</v>
      </c>
      <c r="H34" s="6" t="s">
        <v>25</v>
      </c>
      <c r="I34" s="6" t="s">
        <v>26</v>
      </c>
      <c r="J34" s="77">
        <v>9000</v>
      </c>
      <c r="K34" s="74" t="s">
        <v>97</v>
      </c>
      <c r="L34" s="1" t="s">
        <v>98</v>
      </c>
      <c r="N34" s="6" t="s">
        <v>29</v>
      </c>
      <c r="O34" s="87">
        <v>0</v>
      </c>
    </row>
    <row r="35" spans="1:15" x14ac:dyDescent="0.2">
      <c r="A35" s="6">
        <v>22</v>
      </c>
      <c r="B35" s="1" t="s">
        <v>99</v>
      </c>
      <c r="C35" s="1" t="s">
        <v>99</v>
      </c>
      <c r="D35" s="6">
        <v>210004884</v>
      </c>
      <c r="E35" s="6">
        <v>28256600748</v>
      </c>
      <c r="F35" s="6" t="s">
        <v>76</v>
      </c>
      <c r="G35" s="9" t="s">
        <v>31</v>
      </c>
      <c r="H35" s="6" t="s">
        <v>25</v>
      </c>
      <c r="I35" s="6" t="s">
        <v>82</v>
      </c>
      <c r="J35" s="77">
        <v>9000</v>
      </c>
      <c r="K35" s="74" t="s">
        <v>100</v>
      </c>
      <c r="L35" s="1" t="s">
        <v>33</v>
      </c>
      <c r="M35" s="1">
        <v>0</v>
      </c>
      <c r="N35" s="6" t="s">
        <v>29</v>
      </c>
      <c r="O35" s="87">
        <v>0</v>
      </c>
    </row>
    <row r="36" spans="1:15" ht="16" x14ac:dyDescent="0.2">
      <c r="A36" s="6">
        <v>23</v>
      </c>
      <c r="B36" s="1" t="s">
        <v>101</v>
      </c>
      <c r="C36" s="1" t="s">
        <v>101</v>
      </c>
      <c r="D36" s="6">
        <v>210004495</v>
      </c>
      <c r="E36" s="6">
        <v>29435601629</v>
      </c>
      <c r="F36" s="6" t="s">
        <v>76</v>
      </c>
      <c r="G36" s="9" t="s">
        <v>62</v>
      </c>
      <c r="H36" s="6" t="s">
        <v>25</v>
      </c>
      <c r="I36" s="6" t="e">
        <v>#N/A</v>
      </c>
      <c r="J36" s="77">
        <v>7500</v>
      </c>
      <c r="K36" s="74" t="s">
        <v>102</v>
      </c>
      <c r="L36" s="1" t="s">
        <v>103</v>
      </c>
      <c r="M36" s="1">
        <v>0</v>
      </c>
      <c r="N36" s="6" t="s">
        <v>104</v>
      </c>
      <c r="O36" s="87" t="s">
        <v>105</v>
      </c>
    </row>
    <row r="37" spans="1:15" x14ac:dyDescent="0.2">
      <c r="A37" s="6">
        <v>24</v>
      </c>
      <c r="B37" s="1" t="s">
        <v>106</v>
      </c>
      <c r="C37" s="1" t="s">
        <v>107</v>
      </c>
      <c r="D37" s="6">
        <v>210004492</v>
      </c>
      <c r="E37" s="6">
        <v>28935629152</v>
      </c>
      <c r="F37" s="6" t="s">
        <v>76</v>
      </c>
      <c r="G37" s="9" t="s">
        <v>62</v>
      </c>
      <c r="H37" s="6" t="s">
        <v>25</v>
      </c>
      <c r="I37" s="6" t="s">
        <v>26</v>
      </c>
      <c r="J37" s="77">
        <v>9000</v>
      </c>
      <c r="K37" s="74" t="s">
        <v>108</v>
      </c>
      <c r="L37" s="1" t="s">
        <v>109</v>
      </c>
      <c r="N37" s="6" t="s">
        <v>29</v>
      </c>
      <c r="O37" s="87">
        <v>0</v>
      </c>
    </row>
    <row r="38" spans="1:15" x14ac:dyDescent="0.2">
      <c r="A38" s="6">
        <v>25</v>
      </c>
      <c r="B38" s="1" t="s">
        <v>110</v>
      </c>
      <c r="C38" s="1" t="s">
        <v>111</v>
      </c>
      <c r="D38" s="6">
        <v>210004792</v>
      </c>
      <c r="E38" s="6">
        <v>28958604620</v>
      </c>
      <c r="F38" s="6" t="s">
        <v>76</v>
      </c>
      <c r="G38" s="9" t="s">
        <v>36</v>
      </c>
      <c r="H38" s="6" t="s">
        <v>25</v>
      </c>
      <c r="I38" s="6" t="s">
        <v>37</v>
      </c>
      <c r="J38" s="77">
        <v>9000</v>
      </c>
      <c r="K38" s="74" t="s">
        <v>112</v>
      </c>
      <c r="L38" s="1" t="s">
        <v>33</v>
      </c>
      <c r="M38" s="1">
        <v>0</v>
      </c>
      <c r="N38" s="6" t="s">
        <v>29</v>
      </c>
      <c r="O38" s="87">
        <v>0</v>
      </c>
    </row>
    <row r="39" spans="1:15" ht="22.5" customHeight="1" x14ac:dyDescent="0.2">
      <c r="A39" s="6">
        <v>26</v>
      </c>
      <c r="B39" s="1" t="s">
        <v>113</v>
      </c>
      <c r="C39" s="1" t="s">
        <v>114</v>
      </c>
      <c r="D39" s="6">
        <v>210005378</v>
      </c>
      <c r="E39" s="6">
        <v>28399900515</v>
      </c>
      <c r="F39" s="6" t="s">
        <v>76</v>
      </c>
      <c r="G39" s="9" t="s">
        <v>86</v>
      </c>
      <c r="H39" s="6" t="s">
        <v>25</v>
      </c>
      <c r="I39" s="6" t="s">
        <v>82</v>
      </c>
      <c r="J39" s="77">
        <v>9000</v>
      </c>
      <c r="K39" s="74" t="s">
        <v>115</v>
      </c>
      <c r="L39" s="1" t="s">
        <v>33</v>
      </c>
      <c r="N39" s="6" t="s">
        <v>29</v>
      </c>
      <c r="O39" s="87">
        <v>0</v>
      </c>
    </row>
    <row r="40" spans="1:15" ht="48" x14ac:dyDescent="0.2">
      <c r="A40" s="6">
        <v>27</v>
      </c>
      <c r="B40" s="1" t="s">
        <v>116</v>
      </c>
      <c r="C40" s="1" t="s">
        <v>117</v>
      </c>
      <c r="D40" s="6">
        <v>210005072</v>
      </c>
      <c r="E40" s="6">
        <v>28955400010</v>
      </c>
      <c r="F40" s="6" t="s">
        <v>76</v>
      </c>
      <c r="G40" s="9" t="s">
        <v>118</v>
      </c>
      <c r="H40" s="6" t="s">
        <v>25</v>
      </c>
      <c r="I40" s="6" t="e">
        <v>#N/A</v>
      </c>
      <c r="J40" s="77">
        <v>7500</v>
      </c>
      <c r="K40" s="74" t="s">
        <v>119</v>
      </c>
      <c r="L40" s="1" t="s">
        <v>88</v>
      </c>
      <c r="N40" s="6" t="s">
        <v>104</v>
      </c>
      <c r="O40" s="87" t="s">
        <v>120</v>
      </c>
    </row>
    <row r="41" spans="1:15" x14ac:dyDescent="0.2">
      <c r="A41" s="6">
        <v>28</v>
      </c>
      <c r="B41" s="1" t="s">
        <v>121</v>
      </c>
      <c r="C41" s="1" t="s">
        <v>121</v>
      </c>
      <c r="D41" s="6">
        <v>210005166</v>
      </c>
      <c r="E41" s="6">
        <v>28681800007</v>
      </c>
      <c r="F41" s="6" t="s">
        <v>76</v>
      </c>
      <c r="G41" s="9" t="s">
        <v>122</v>
      </c>
      <c r="H41" s="6" t="s">
        <v>25</v>
      </c>
      <c r="I41" s="6" t="s">
        <v>82</v>
      </c>
      <c r="J41" s="77">
        <v>9000</v>
      </c>
      <c r="K41" s="74" t="s">
        <v>123</v>
      </c>
      <c r="L41" s="1" t="s">
        <v>88</v>
      </c>
      <c r="M41" s="1">
        <v>0</v>
      </c>
      <c r="N41" s="6" t="s">
        <v>29</v>
      </c>
      <c r="O41" s="87">
        <v>0</v>
      </c>
    </row>
    <row r="42" spans="1:15" ht="32" x14ac:dyDescent="0.2">
      <c r="A42" s="6">
        <v>29</v>
      </c>
      <c r="B42" s="1" t="s">
        <v>124</v>
      </c>
      <c r="C42" s="1" t="s">
        <v>125</v>
      </c>
      <c r="D42" s="6">
        <v>210004449</v>
      </c>
      <c r="E42" s="6">
        <v>29081800115</v>
      </c>
      <c r="F42" s="6" t="s">
        <v>76</v>
      </c>
      <c r="G42" s="9" t="s">
        <v>122</v>
      </c>
      <c r="H42" s="6" t="s">
        <v>25</v>
      </c>
      <c r="I42" s="6" t="s">
        <v>26</v>
      </c>
      <c r="J42" s="77">
        <v>7500</v>
      </c>
      <c r="K42" s="74" t="s">
        <v>126</v>
      </c>
      <c r="L42" s="1" t="s">
        <v>127</v>
      </c>
      <c r="N42" s="6" t="s">
        <v>104</v>
      </c>
      <c r="O42" s="87" t="s">
        <v>128</v>
      </c>
    </row>
    <row r="43" spans="1:15" x14ac:dyDescent="0.2">
      <c r="A43" s="6">
        <v>30</v>
      </c>
      <c r="B43" s="1" t="s">
        <v>129</v>
      </c>
      <c r="C43" s="1" t="s">
        <v>129</v>
      </c>
      <c r="D43" s="6">
        <v>210004903</v>
      </c>
      <c r="E43" s="6">
        <v>28899900457</v>
      </c>
      <c r="F43" s="6" t="s">
        <v>76</v>
      </c>
      <c r="G43" s="9" t="s">
        <v>86</v>
      </c>
      <c r="H43" s="6" t="s">
        <v>25</v>
      </c>
      <c r="I43" s="6" t="s">
        <v>82</v>
      </c>
      <c r="J43" s="77">
        <v>9000</v>
      </c>
      <c r="K43" s="74" t="s">
        <v>130</v>
      </c>
      <c r="L43" s="1" t="s">
        <v>33</v>
      </c>
      <c r="M43" s="1">
        <v>0</v>
      </c>
      <c r="N43" s="6" t="s">
        <v>29</v>
      </c>
      <c r="O43" s="87">
        <v>0</v>
      </c>
    </row>
    <row r="44" spans="1:15" ht="32" x14ac:dyDescent="0.2">
      <c r="A44" s="6">
        <v>31</v>
      </c>
      <c r="B44" s="1" t="s">
        <v>131</v>
      </c>
      <c r="C44" s="1" t="s">
        <v>132</v>
      </c>
      <c r="D44" s="6">
        <v>210004673</v>
      </c>
      <c r="E44" s="6">
        <v>28905006966</v>
      </c>
      <c r="F44" s="6" t="s">
        <v>76</v>
      </c>
      <c r="G44" s="9" t="s">
        <v>133</v>
      </c>
      <c r="H44" s="6" t="s">
        <v>25</v>
      </c>
      <c r="I44" s="6" t="s">
        <v>47</v>
      </c>
      <c r="J44" s="77">
        <v>7500</v>
      </c>
      <c r="K44" s="74" t="s">
        <v>134</v>
      </c>
      <c r="L44" s="1" t="s">
        <v>33</v>
      </c>
      <c r="M44" s="1">
        <v>0</v>
      </c>
      <c r="N44" s="6" t="s">
        <v>104</v>
      </c>
      <c r="O44" s="87" t="s">
        <v>128</v>
      </c>
    </row>
    <row r="45" spans="1:15" x14ac:dyDescent="0.2">
      <c r="A45" s="6">
        <v>32</v>
      </c>
      <c r="B45" s="1" t="s">
        <v>135</v>
      </c>
      <c r="C45" s="1" t="s">
        <v>136</v>
      </c>
      <c r="D45" s="6">
        <v>210004975</v>
      </c>
      <c r="E45" s="6">
        <v>27484000461</v>
      </c>
      <c r="F45" s="6" t="s">
        <v>76</v>
      </c>
      <c r="G45" s="9" t="s">
        <v>137</v>
      </c>
      <c r="H45" s="6" t="s">
        <v>25</v>
      </c>
      <c r="I45" s="6" t="s">
        <v>47</v>
      </c>
      <c r="J45" s="77">
        <v>9000</v>
      </c>
      <c r="K45" s="74" t="s">
        <v>138</v>
      </c>
      <c r="L45" s="1" t="s">
        <v>139</v>
      </c>
      <c r="N45" s="6" t="s">
        <v>29</v>
      </c>
      <c r="O45" s="87">
        <v>0</v>
      </c>
    </row>
    <row r="46" spans="1:15" x14ac:dyDescent="0.2">
      <c r="A46" s="6">
        <v>33</v>
      </c>
      <c r="B46" s="1" t="s">
        <v>140</v>
      </c>
      <c r="C46" s="1" t="s">
        <v>141</v>
      </c>
      <c r="D46" s="6">
        <v>210004759</v>
      </c>
      <c r="E46" s="6">
        <v>28899900169</v>
      </c>
      <c r="F46" s="6" t="s">
        <v>76</v>
      </c>
      <c r="G46" s="9" t="s">
        <v>86</v>
      </c>
      <c r="H46" s="6" t="s">
        <v>25</v>
      </c>
      <c r="I46" s="6" t="s">
        <v>47</v>
      </c>
      <c r="J46" s="77">
        <v>9000</v>
      </c>
      <c r="K46" s="74" t="s">
        <v>142</v>
      </c>
      <c r="L46" s="1" t="s">
        <v>33</v>
      </c>
      <c r="N46" s="6" t="s">
        <v>29</v>
      </c>
      <c r="O46" s="87">
        <v>0</v>
      </c>
    </row>
    <row r="47" spans="1:15" ht="48" x14ac:dyDescent="0.2">
      <c r="A47" s="6">
        <v>34</v>
      </c>
      <c r="B47" s="1" t="s">
        <v>143</v>
      </c>
      <c r="C47" s="1" t="s">
        <v>143</v>
      </c>
      <c r="D47" s="6">
        <v>210004971</v>
      </c>
      <c r="E47" s="6">
        <v>29350400478</v>
      </c>
      <c r="F47" s="6" t="s">
        <v>76</v>
      </c>
      <c r="G47" s="9" t="s">
        <v>144</v>
      </c>
      <c r="H47" s="6" t="s">
        <v>25</v>
      </c>
      <c r="I47" s="6" t="s">
        <v>47</v>
      </c>
      <c r="J47" s="77">
        <v>7500</v>
      </c>
      <c r="K47" s="74" t="s">
        <v>145</v>
      </c>
      <c r="L47" s="1" t="s">
        <v>33</v>
      </c>
      <c r="M47" s="1">
        <v>0</v>
      </c>
      <c r="N47" s="6" t="s">
        <v>104</v>
      </c>
      <c r="O47" s="87" t="s">
        <v>146</v>
      </c>
    </row>
    <row r="48" spans="1:15" x14ac:dyDescent="0.2">
      <c r="A48" s="6">
        <v>35</v>
      </c>
      <c r="B48" s="1" t="s">
        <v>147</v>
      </c>
      <c r="C48" s="1" t="s">
        <v>148</v>
      </c>
      <c r="D48" s="6">
        <v>210004790</v>
      </c>
      <c r="E48" s="6">
        <v>29140000549</v>
      </c>
      <c r="F48" s="6" t="s">
        <v>76</v>
      </c>
      <c r="G48" s="9" t="s">
        <v>96</v>
      </c>
      <c r="H48" s="6" t="s">
        <v>25</v>
      </c>
      <c r="I48" s="6" t="s">
        <v>37</v>
      </c>
      <c r="J48" s="77">
        <v>9000</v>
      </c>
      <c r="K48" s="74" t="s">
        <v>149</v>
      </c>
      <c r="L48" s="1" t="s">
        <v>127</v>
      </c>
      <c r="N48" s="6" t="s">
        <v>29</v>
      </c>
      <c r="O48" s="87">
        <v>0</v>
      </c>
    </row>
    <row r="49" spans="1:15" x14ac:dyDescent="0.2">
      <c r="A49" s="6">
        <v>36</v>
      </c>
      <c r="B49" s="1" t="s">
        <v>150</v>
      </c>
      <c r="C49" s="1" t="s">
        <v>151</v>
      </c>
      <c r="D49" s="6">
        <v>210005791</v>
      </c>
      <c r="E49" s="6">
        <v>28235654617</v>
      </c>
      <c r="F49" s="6" t="s">
        <v>76</v>
      </c>
      <c r="G49" s="9" t="s">
        <v>62</v>
      </c>
      <c r="H49" s="6" t="s">
        <v>25</v>
      </c>
      <c r="I49" s="6" t="s">
        <v>26</v>
      </c>
      <c r="J49" s="77">
        <v>9000</v>
      </c>
      <c r="K49" s="74" t="s">
        <v>152</v>
      </c>
      <c r="L49" s="1" t="s">
        <v>98</v>
      </c>
      <c r="N49" s="6" t="s">
        <v>29</v>
      </c>
      <c r="O49" s="87">
        <v>0</v>
      </c>
    </row>
    <row r="50" spans="1:15" x14ac:dyDescent="0.2">
      <c r="A50" s="6">
        <v>37</v>
      </c>
      <c r="B50" s="1" t="s">
        <v>153</v>
      </c>
      <c r="C50" s="1" t="s">
        <v>153</v>
      </c>
      <c r="D50" s="6">
        <v>210005563</v>
      </c>
      <c r="E50" s="6">
        <v>29115600557</v>
      </c>
      <c r="F50" s="6" t="s">
        <v>76</v>
      </c>
      <c r="G50" s="9" t="s">
        <v>154</v>
      </c>
      <c r="H50" s="6" t="s">
        <v>25</v>
      </c>
      <c r="I50" s="6" t="s">
        <v>82</v>
      </c>
      <c r="J50" s="77">
        <v>9000</v>
      </c>
      <c r="K50" s="74" t="s">
        <v>155</v>
      </c>
      <c r="L50" s="1" t="s">
        <v>33</v>
      </c>
      <c r="M50" s="1">
        <v>0</v>
      </c>
      <c r="N50" s="6" t="s">
        <v>29</v>
      </c>
      <c r="O50" s="87">
        <v>0</v>
      </c>
    </row>
    <row r="51" spans="1:15" ht="32" x14ac:dyDescent="0.2">
      <c r="A51" s="6">
        <v>38</v>
      </c>
      <c r="B51" s="1" t="s">
        <v>156</v>
      </c>
      <c r="C51" s="1" t="s">
        <v>157</v>
      </c>
      <c r="D51" s="6">
        <v>210004429</v>
      </c>
      <c r="E51" s="6">
        <v>28540000288</v>
      </c>
      <c r="F51" s="6" t="s">
        <v>76</v>
      </c>
      <c r="G51" s="9" t="s">
        <v>96</v>
      </c>
      <c r="H51" s="6" t="s">
        <v>25</v>
      </c>
      <c r="I51" s="6" t="s">
        <v>158</v>
      </c>
      <c r="J51" s="77">
        <v>7500</v>
      </c>
      <c r="K51" s="74" t="s">
        <v>159</v>
      </c>
      <c r="L51" s="1" t="s">
        <v>127</v>
      </c>
      <c r="N51" s="6" t="s">
        <v>104</v>
      </c>
      <c r="O51" s="87" t="s">
        <v>128</v>
      </c>
    </row>
    <row r="52" spans="1:15" x14ac:dyDescent="0.2">
      <c r="A52" s="6">
        <v>39</v>
      </c>
      <c r="B52" s="1" t="s">
        <v>160</v>
      </c>
      <c r="C52" s="1" t="s">
        <v>161</v>
      </c>
      <c r="D52" s="6">
        <v>210008027</v>
      </c>
      <c r="E52" s="6">
        <v>29073601478</v>
      </c>
      <c r="F52" s="6" t="s">
        <v>162</v>
      </c>
      <c r="G52" s="9" t="s">
        <v>56</v>
      </c>
      <c r="H52" s="6" t="s">
        <v>25</v>
      </c>
      <c r="I52" s="6" t="s">
        <v>158</v>
      </c>
      <c r="J52" s="77">
        <v>7000</v>
      </c>
      <c r="K52" s="74" t="s">
        <v>163</v>
      </c>
      <c r="L52" s="1" t="s">
        <v>33</v>
      </c>
      <c r="N52" s="6" t="s">
        <v>29</v>
      </c>
      <c r="O52" s="87">
        <v>0</v>
      </c>
    </row>
    <row r="53" spans="1:15" x14ac:dyDescent="0.2">
      <c r="A53" s="6">
        <v>40</v>
      </c>
      <c r="B53" s="1" t="s">
        <v>164</v>
      </c>
      <c r="C53" s="1" t="s">
        <v>165</v>
      </c>
      <c r="D53" s="6">
        <v>210006692</v>
      </c>
      <c r="E53" s="6">
        <v>29540000179</v>
      </c>
      <c r="F53" s="6" t="s">
        <v>162</v>
      </c>
      <c r="G53" s="9" t="s">
        <v>96</v>
      </c>
      <c r="H53" s="6" t="s">
        <v>25</v>
      </c>
      <c r="I53" s="6" t="s">
        <v>166</v>
      </c>
      <c r="J53" s="77">
        <v>5000</v>
      </c>
      <c r="K53" s="74" t="s">
        <v>167</v>
      </c>
      <c r="L53" s="1" t="s">
        <v>33</v>
      </c>
      <c r="M53" s="1" t="s">
        <v>73</v>
      </c>
      <c r="N53" s="6" t="s">
        <v>29</v>
      </c>
      <c r="O53" s="87">
        <v>0</v>
      </c>
    </row>
    <row r="54" spans="1:15" x14ac:dyDescent="0.2">
      <c r="A54" s="6">
        <v>41</v>
      </c>
      <c r="B54" s="1" t="s">
        <v>168</v>
      </c>
      <c r="C54" s="1" t="s">
        <v>168</v>
      </c>
      <c r="D54" s="6">
        <v>210006493</v>
      </c>
      <c r="E54" s="6">
        <v>29573600364</v>
      </c>
      <c r="F54" s="6" t="s">
        <v>162</v>
      </c>
      <c r="G54" s="9" t="s">
        <v>86</v>
      </c>
      <c r="H54" s="6" t="s">
        <v>25</v>
      </c>
      <c r="I54" s="6" t="s">
        <v>169</v>
      </c>
      <c r="J54" s="77">
        <v>5000</v>
      </c>
      <c r="K54" s="74" t="s">
        <v>170</v>
      </c>
      <c r="L54" s="1" t="s">
        <v>171</v>
      </c>
      <c r="M54" s="1" t="s">
        <v>172</v>
      </c>
      <c r="N54" s="6" t="s">
        <v>29</v>
      </c>
      <c r="O54" s="87">
        <v>0</v>
      </c>
    </row>
    <row r="55" spans="1:15" x14ac:dyDescent="0.2">
      <c r="A55" s="6">
        <v>42</v>
      </c>
      <c r="B55" s="1" t="s">
        <v>173</v>
      </c>
      <c r="C55" s="1" t="s">
        <v>174</v>
      </c>
      <c r="D55" s="6">
        <v>210005898</v>
      </c>
      <c r="E55" s="6">
        <v>28349900003</v>
      </c>
      <c r="F55" s="6" t="s">
        <v>162</v>
      </c>
      <c r="G55" s="9" t="s">
        <v>175</v>
      </c>
      <c r="H55" s="6" t="s">
        <v>25</v>
      </c>
      <c r="I55" s="6" t="s">
        <v>82</v>
      </c>
      <c r="J55" s="77">
        <v>7000</v>
      </c>
      <c r="K55" s="74" t="s">
        <v>176</v>
      </c>
      <c r="L55" s="1" t="s">
        <v>33</v>
      </c>
      <c r="M55" s="1" t="s">
        <v>43</v>
      </c>
      <c r="N55" s="6" t="s">
        <v>29</v>
      </c>
      <c r="O55" s="87">
        <v>0</v>
      </c>
    </row>
    <row r="56" spans="1:15" x14ac:dyDescent="0.2">
      <c r="A56" s="6">
        <v>43</v>
      </c>
      <c r="B56" s="1" t="s">
        <v>177</v>
      </c>
      <c r="C56" s="1" t="s">
        <v>178</v>
      </c>
      <c r="D56" s="6">
        <v>210007495</v>
      </c>
      <c r="E56" s="6">
        <v>28781809491</v>
      </c>
      <c r="F56" s="6" t="s">
        <v>162</v>
      </c>
      <c r="G56" s="9" t="s">
        <v>122</v>
      </c>
      <c r="H56" s="6" t="s">
        <v>25</v>
      </c>
      <c r="I56" s="6" t="s">
        <v>158</v>
      </c>
      <c r="J56" s="77">
        <v>7000</v>
      </c>
      <c r="K56" s="74" t="s">
        <v>179</v>
      </c>
      <c r="L56" s="1" t="s">
        <v>180</v>
      </c>
      <c r="M56" s="1" t="s">
        <v>181</v>
      </c>
      <c r="N56" s="6" t="s">
        <v>29</v>
      </c>
      <c r="O56" s="87">
        <v>0</v>
      </c>
    </row>
    <row r="57" spans="1:15" x14ac:dyDescent="0.2">
      <c r="A57" s="6">
        <v>44</v>
      </c>
      <c r="B57" s="1" t="s">
        <v>182</v>
      </c>
      <c r="C57" s="1" t="s">
        <v>183</v>
      </c>
      <c r="D57" s="6">
        <v>210003921</v>
      </c>
      <c r="E57" s="6">
        <v>28499900173</v>
      </c>
      <c r="F57" s="6" t="s">
        <v>162</v>
      </c>
      <c r="G57" s="9" t="s">
        <v>86</v>
      </c>
      <c r="H57" s="6" t="s">
        <v>25</v>
      </c>
      <c r="I57" s="6" t="s">
        <v>26</v>
      </c>
      <c r="J57" s="77">
        <v>7000</v>
      </c>
      <c r="K57" s="74" t="s">
        <v>184</v>
      </c>
      <c r="L57" s="1" t="s">
        <v>103</v>
      </c>
      <c r="M57" s="1" t="s">
        <v>185</v>
      </c>
      <c r="N57" s="6" t="s">
        <v>29</v>
      </c>
      <c r="O57" s="87">
        <v>0</v>
      </c>
    </row>
    <row r="58" spans="1:15" x14ac:dyDescent="0.2">
      <c r="A58" s="6">
        <v>45</v>
      </c>
      <c r="B58" s="1" t="s">
        <v>186</v>
      </c>
      <c r="C58" s="1" t="s">
        <v>186</v>
      </c>
      <c r="D58" s="6">
        <v>210008040</v>
      </c>
      <c r="E58" s="6">
        <v>29458601672</v>
      </c>
      <c r="F58" s="6" t="s">
        <v>162</v>
      </c>
      <c r="G58" s="9" t="s">
        <v>36</v>
      </c>
      <c r="H58" s="6" t="s">
        <v>25</v>
      </c>
      <c r="I58" s="6" t="e">
        <v>#N/A</v>
      </c>
      <c r="J58" s="77">
        <v>5000</v>
      </c>
      <c r="K58" s="74" t="s">
        <v>187</v>
      </c>
      <c r="L58" s="1" t="s">
        <v>33</v>
      </c>
      <c r="M58" s="1" t="s">
        <v>73</v>
      </c>
      <c r="N58" s="6" t="s">
        <v>29</v>
      </c>
      <c r="O58" s="87">
        <v>0</v>
      </c>
    </row>
    <row r="59" spans="1:15" x14ac:dyDescent="0.2">
      <c r="A59" s="6">
        <v>46</v>
      </c>
      <c r="B59" s="1" t="s">
        <v>188</v>
      </c>
      <c r="C59" s="1" t="s">
        <v>189</v>
      </c>
      <c r="D59" s="6">
        <v>210008063</v>
      </c>
      <c r="E59" s="6">
        <v>28673602007</v>
      </c>
      <c r="F59" s="6" t="s">
        <v>162</v>
      </c>
      <c r="G59" s="9" t="s">
        <v>56</v>
      </c>
      <c r="H59" s="6" t="s">
        <v>25</v>
      </c>
      <c r="I59" s="6" t="s">
        <v>158</v>
      </c>
      <c r="J59" s="77">
        <v>7000</v>
      </c>
      <c r="K59" s="74" t="s">
        <v>190</v>
      </c>
      <c r="L59" s="1" t="s">
        <v>33</v>
      </c>
      <c r="M59" s="1" t="s">
        <v>43</v>
      </c>
      <c r="N59" s="6" t="s">
        <v>29</v>
      </c>
      <c r="O59" s="87">
        <v>0</v>
      </c>
    </row>
    <row r="60" spans="1:15" x14ac:dyDescent="0.2">
      <c r="A60" s="6">
        <v>47</v>
      </c>
      <c r="B60" s="1" t="s">
        <v>191</v>
      </c>
      <c r="C60" s="1" t="s">
        <v>191</v>
      </c>
      <c r="D60" s="6">
        <v>210006020</v>
      </c>
      <c r="E60" s="6">
        <v>29008000470</v>
      </c>
      <c r="F60" s="6" t="s">
        <v>162</v>
      </c>
      <c r="G60" s="9" t="s">
        <v>192</v>
      </c>
      <c r="H60" s="6" t="s">
        <v>25</v>
      </c>
      <c r="I60" s="6" t="e">
        <v>#N/A</v>
      </c>
      <c r="J60" s="77">
        <v>7000</v>
      </c>
      <c r="K60" s="74" t="s">
        <v>193</v>
      </c>
      <c r="L60" s="1" t="s">
        <v>33</v>
      </c>
      <c r="M60" s="1" t="s">
        <v>73</v>
      </c>
      <c r="N60" s="6" t="s">
        <v>29</v>
      </c>
      <c r="O60" s="87">
        <v>0</v>
      </c>
    </row>
    <row r="61" spans="1:15" x14ac:dyDescent="0.2">
      <c r="A61" s="6">
        <v>48</v>
      </c>
      <c r="B61" s="1" t="s">
        <v>194</v>
      </c>
      <c r="C61" s="1" t="s">
        <v>195</v>
      </c>
      <c r="D61" s="6">
        <v>210007507</v>
      </c>
      <c r="E61" s="6">
        <v>28776002527</v>
      </c>
      <c r="F61" s="6" t="s">
        <v>162</v>
      </c>
      <c r="G61" s="9" t="s">
        <v>77</v>
      </c>
      <c r="H61" s="6" t="s">
        <v>25</v>
      </c>
      <c r="I61" s="6" t="s">
        <v>158</v>
      </c>
      <c r="J61" s="77">
        <v>7000</v>
      </c>
      <c r="K61" s="74" t="s">
        <v>196</v>
      </c>
      <c r="L61" s="1" t="s">
        <v>33</v>
      </c>
      <c r="M61" s="1" t="s">
        <v>73</v>
      </c>
      <c r="N61" s="6" t="s">
        <v>29</v>
      </c>
      <c r="O61" s="87">
        <v>0</v>
      </c>
    </row>
    <row r="62" spans="1:15" ht="18.5" customHeight="1" x14ac:dyDescent="0.2">
      <c r="A62" s="6">
        <v>49</v>
      </c>
      <c r="B62" s="1" t="s">
        <v>197</v>
      </c>
      <c r="C62" s="1" t="s">
        <v>197</v>
      </c>
      <c r="D62" s="6">
        <v>210007734</v>
      </c>
      <c r="E62" s="6">
        <v>0</v>
      </c>
      <c r="F62" s="6" t="s">
        <v>162</v>
      </c>
      <c r="G62" s="9" t="s">
        <v>96</v>
      </c>
      <c r="H62" s="6" t="s">
        <v>25</v>
      </c>
      <c r="I62" s="6" t="s">
        <v>47</v>
      </c>
      <c r="J62" s="77">
        <v>7000</v>
      </c>
      <c r="K62" s="74" t="s">
        <v>198</v>
      </c>
      <c r="L62" s="1" t="s">
        <v>33</v>
      </c>
      <c r="M62" s="1" t="s">
        <v>73</v>
      </c>
      <c r="N62" s="6" t="s">
        <v>29</v>
      </c>
      <c r="O62" s="87">
        <v>0</v>
      </c>
    </row>
    <row r="63" spans="1:15" x14ac:dyDescent="0.2">
      <c r="A63" s="6">
        <v>50</v>
      </c>
      <c r="B63" s="1" t="s">
        <v>199</v>
      </c>
      <c r="C63" s="1" t="s">
        <v>199</v>
      </c>
      <c r="D63" s="6">
        <v>210008037</v>
      </c>
      <c r="E63" s="6">
        <v>0</v>
      </c>
      <c r="F63" s="6" t="s">
        <v>162</v>
      </c>
      <c r="G63" s="9" t="s">
        <v>200</v>
      </c>
      <c r="H63" s="6" t="s">
        <v>25</v>
      </c>
      <c r="I63" s="6" t="s">
        <v>201</v>
      </c>
      <c r="J63" s="77">
        <v>5000</v>
      </c>
      <c r="K63" s="74" t="s">
        <v>202</v>
      </c>
      <c r="L63" s="1" t="s">
        <v>33</v>
      </c>
      <c r="M63" s="1" t="s">
        <v>73</v>
      </c>
      <c r="N63" s="6" t="s">
        <v>29</v>
      </c>
      <c r="O63" s="87">
        <v>0</v>
      </c>
    </row>
    <row r="64" spans="1:15" x14ac:dyDescent="0.2">
      <c r="A64" s="6">
        <v>51</v>
      </c>
      <c r="B64" s="1" t="s">
        <v>203</v>
      </c>
      <c r="C64" s="1" t="s">
        <v>203</v>
      </c>
      <c r="D64" s="6">
        <v>210007817</v>
      </c>
      <c r="E64" s="6">
        <v>29473600123</v>
      </c>
      <c r="F64" s="6" t="s">
        <v>162</v>
      </c>
      <c r="G64" s="9" t="s">
        <v>56</v>
      </c>
      <c r="H64" s="6" t="s">
        <v>25</v>
      </c>
      <c r="I64" s="6" t="s">
        <v>166</v>
      </c>
      <c r="J64" s="77">
        <v>5000</v>
      </c>
      <c r="K64" s="74" t="s">
        <v>204</v>
      </c>
      <c r="L64" s="1" t="s">
        <v>98</v>
      </c>
      <c r="M64" s="1" t="s">
        <v>205</v>
      </c>
      <c r="N64" s="6" t="s">
        <v>29</v>
      </c>
      <c r="O64" s="87">
        <v>0</v>
      </c>
    </row>
    <row r="65" spans="1:15" x14ac:dyDescent="0.2">
      <c r="A65" s="6">
        <v>52</v>
      </c>
      <c r="B65" s="1" t="s">
        <v>206</v>
      </c>
      <c r="C65" s="1" t="s">
        <v>206</v>
      </c>
      <c r="D65" s="6">
        <v>210008183</v>
      </c>
      <c r="E65" s="6">
        <v>0</v>
      </c>
      <c r="F65" s="6" t="s">
        <v>162</v>
      </c>
      <c r="G65" s="9" t="s">
        <v>207</v>
      </c>
      <c r="H65" s="6" t="s">
        <v>25</v>
      </c>
      <c r="I65" s="6" t="s">
        <v>158</v>
      </c>
      <c r="J65" s="77">
        <v>7000</v>
      </c>
      <c r="K65" s="74" t="s">
        <v>208</v>
      </c>
      <c r="L65" s="1" t="s">
        <v>33</v>
      </c>
      <c r="M65" s="1" t="s">
        <v>73</v>
      </c>
      <c r="N65" s="6" t="s">
        <v>29</v>
      </c>
      <c r="O65" s="87">
        <v>0</v>
      </c>
    </row>
    <row r="66" spans="1:15" x14ac:dyDescent="0.2">
      <c r="A66" s="6">
        <v>53</v>
      </c>
      <c r="B66" s="1" t="s">
        <v>209</v>
      </c>
      <c r="C66" s="1" t="s">
        <v>209</v>
      </c>
      <c r="D66" s="6">
        <v>210008078</v>
      </c>
      <c r="E66" s="6">
        <v>0</v>
      </c>
      <c r="F66" s="6" t="s">
        <v>162</v>
      </c>
      <c r="G66" s="9" t="s">
        <v>62</v>
      </c>
      <c r="H66" s="6" t="s">
        <v>25</v>
      </c>
      <c r="I66" s="6" t="s">
        <v>158</v>
      </c>
      <c r="J66" s="77">
        <v>7000</v>
      </c>
      <c r="K66" s="74" t="s">
        <v>210</v>
      </c>
      <c r="L66" s="1" t="s">
        <v>33</v>
      </c>
      <c r="M66" s="1" t="s">
        <v>43</v>
      </c>
      <c r="N66" s="6" t="s">
        <v>29</v>
      </c>
      <c r="O66" s="87">
        <v>0</v>
      </c>
    </row>
    <row r="67" spans="1:15" x14ac:dyDescent="0.2">
      <c r="A67" s="6">
        <v>54</v>
      </c>
      <c r="B67" s="1" t="s">
        <v>211</v>
      </c>
      <c r="C67" s="1" t="s">
        <v>212</v>
      </c>
      <c r="D67" s="6">
        <v>210008044</v>
      </c>
      <c r="E67" s="6">
        <v>29040000572</v>
      </c>
      <c r="F67" s="6" t="s">
        <v>162</v>
      </c>
      <c r="G67" s="9" t="s">
        <v>96</v>
      </c>
      <c r="H67" s="6" t="s">
        <v>25</v>
      </c>
      <c r="I67" s="6" t="s">
        <v>82</v>
      </c>
      <c r="J67" s="77">
        <v>7000</v>
      </c>
      <c r="K67" s="74" t="s">
        <v>213</v>
      </c>
      <c r="L67" s="1" t="s">
        <v>98</v>
      </c>
      <c r="M67" s="1" t="s">
        <v>205</v>
      </c>
      <c r="N67" s="6" t="s">
        <v>29</v>
      </c>
      <c r="O67" s="87">
        <v>0</v>
      </c>
    </row>
    <row r="68" spans="1:15" x14ac:dyDescent="0.2">
      <c r="A68" s="6">
        <v>55</v>
      </c>
      <c r="B68" s="1" t="s">
        <v>214</v>
      </c>
      <c r="C68" s="1" t="s">
        <v>215</v>
      </c>
      <c r="D68" s="6">
        <v>210007311</v>
      </c>
      <c r="E68" s="6">
        <v>28638000114</v>
      </c>
      <c r="F68" s="6" t="s">
        <v>162</v>
      </c>
      <c r="G68" s="9" t="s">
        <v>216</v>
      </c>
      <c r="H68" s="6" t="s">
        <v>25</v>
      </c>
      <c r="I68" s="6" t="s">
        <v>82</v>
      </c>
      <c r="J68" s="77">
        <v>7000</v>
      </c>
      <c r="K68" s="74" t="s">
        <v>217</v>
      </c>
      <c r="L68" s="1" t="s">
        <v>33</v>
      </c>
      <c r="M68" s="1" t="s">
        <v>43</v>
      </c>
      <c r="N68" s="6" t="s">
        <v>29</v>
      </c>
      <c r="O68" s="87">
        <v>0</v>
      </c>
    </row>
    <row r="69" spans="1:15" x14ac:dyDescent="0.2">
      <c r="A69" s="6">
        <v>56</v>
      </c>
      <c r="B69" s="1" t="s">
        <v>218</v>
      </c>
      <c r="C69" s="1" t="s">
        <v>219</v>
      </c>
      <c r="D69" s="6">
        <v>210006054</v>
      </c>
      <c r="E69" s="6">
        <v>28805030323</v>
      </c>
      <c r="F69" s="6" t="s">
        <v>162</v>
      </c>
      <c r="G69" s="9" t="s">
        <v>133</v>
      </c>
      <c r="H69" s="6" t="s">
        <v>25</v>
      </c>
      <c r="I69" s="6" t="s">
        <v>82</v>
      </c>
      <c r="J69" s="77">
        <v>7000</v>
      </c>
      <c r="K69" s="74" t="s">
        <v>220</v>
      </c>
      <c r="L69" s="1" t="s">
        <v>33</v>
      </c>
      <c r="M69" s="1" t="s">
        <v>43</v>
      </c>
      <c r="N69" s="6" t="s">
        <v>29</v>
      </c>
      <c r="O69" s="87">
        <v>0</v>
      </c>
    </row>
    <row r="70" spans="1:15" x14ac:dyDescent="0.2">
      <c r="A70" s="6">
        <v>57</v>
      </c>
      <c r="B70" s="1" t="s">
        <v>221</v>
      </c>
      <c r="C70" s="1" t="s">
        <v>221</v>
      </c>
      <c r="D70" s="6">
        <v>210003920</v>
      </c>
      <c r="E70" s="6">
        <v>29440000251</v>
      </c>
      <c r="F70" s="6" t="s">
        <v>162</v>
      </c>
      <c r="G70" s="9" t="s">
        <v>96</v>
      </c>
      <c r="H70" s="6" t="s">
        <v>25</v>
      </c>
      <c r="I70" s="6" t="s">
        <v>26</v>
      </c>
      <c r="J70" s="77">
        <v>7000</v>
      </c>
      <c r="K70" s="74" t="s">
        <v>222</v>
      </c>
      <c r="L70" s="1" t="s">
        <v>33</v>
      </c>
      <c r="M70" s="1" t="s">
        <v>73</v>
      </c>
      <c r="N70" s="6" t="s">
        <v>29</v>
      </c>
      <c r="O70" s="87">
        <v>0</v>
      </c>
    </row>
    <row r="71" spans="1:15" x14ac:dyDescent="0.2">
      <c r="A71" s="6">
        <v>58</v>
      </c>
      <c r="B71" s="1" t="s">
        <v>223</v>
      </c>
      <c r="C71" s="1" t="s">
        <v>224</v>
      </c>
      <c r="D71" s="6">
        <v>210007239</v>
      </c>
      <c r="E71" s="6">
        <v>28673600922</v>
      </c>
      <c r="F71" s="6" t="s">
        <v>162</v>
      </c>
      <c r="G71" s="9" t="s">
        <v>56</v>
      </c>
      <c r="H71" s="6" t="s">
        <v>25</v>
      </c>
      <c r="I71" s="6" t="s">
        <v>166</v>
      </c>
      <c r="J71" s="77">
        <v>5000</v>
      </c>
      <c r="K71" s="74" t="s">
        <v>225</v>
      </c>
      <c r="L71" s="1" t="s">
        <v>226</v>
      </c>
      <c r="M71" s="1" t="s">
        <v>227</v>
      </c>
      <c r="N71" s="6" t="s">
        <v>29</v>
      </c>
      <c r="O71" s="87">
        <v>0</v>
      </c>
    </row>
    <row r="72" spans="1:15" x14ac:dyDescent="0.2">
      <c r="A72" s="6">
        <v>59</v>
      </c>
      <c r="B72" s="1" t="s">
        <v>228</v>
      </c>
      <c r="C72" s="1" t="s">
        <v>228</v>
      </c>
      <c r="D72" s="6">
        <v>210007516</v>
      </c>
      <c r="E72" s="6">
        <v>28881800414</v>
      </c>
      <c r="F72" s="6" t="s">
        <v>162</v>
      </c>
      <c r="G72" s="9" t="s">
        <v>122</v>
      </c>
      <c r="H72" s="6" t="s">
        <v>25</v>
      </c>
      <c r="I72" s="6" t="s">
        <v>201</v>
      </c>
      <c r="J72" s="77">
        <v>5000</v>
      </c>
      <c r="K72" s="74" t="s">
        <v>229</v>
      </c>
      <c r="L72" s="1" t="s">
        <v>98</v>
      </c>
      <c r="M72" s="1" t="s">
        <v>205</v>
      </c>
      <c r="N72" s="6" t="s">
        <v>29</v>
      </c>
      <c r="O72" s="87">
        <v>0</v>
      </c>
    </row>
    <row r="73" spans="1:15" x14ac:dyDescent="0.2">
      <c r="A73" s="6">
        <v>60</v>
      </c>
      <c r="B73" s="1" t="s">
        <v>230</v>
      </c>
      <c r="C73" s="1" t="s">
        <v>231</v>
      </c>
      <c r="D73" s="6">
        <v>210007651</v>
      </c>
      <c r="E73" s="6">
        <v>29140000269</v>
      </c>
      <c r="F73" s="6" t="s">
        <v>162</v>
      </c>
      <c r="G73" s="9" t="s">
        <v>96</v>
      </c>
      <c r="H73" s="6" t="s">
        <v>25</v>
      </c>
      <c r="I73" s="6" t="s">
        <v>158</v>
      </c>
      <c r="J73" s="77">
        <v>7000</v>
      </c>
      <c r="K73" s="74" t="s">
        <v>232</v>
      </c>
      <c r="L73" s="1" t="s">
        <v>98</v>
      </c>
      <c r="M73" s="1" t="s">
        <v>205</v>
      </c>
      <c r="N73" s="6" t="s">
        <v>29</v>
      </c>
      <c r="O73" s="87">
        <v>0</v>
      </c>
    </row>
    <row r="74" spans="1:15" x14ac:dyDescent="0.2">
      <c r="A74" s="6">
        <v>61</v>
      </c>
      <c r="B74" s="1" t="s">
        <v>233</v>
      </c>
      <c r="C74" s="1" t="s">
        <v>233</v>
      </c>
      <c r="D74" s="6">
        <v>210007511</v>
      </c>
      <c r="E74" s="6">
        <v>29476000237</v>
      </c>
      <c r="F74" s="6" t="s">
        <v>162</v>
      </c>
      <c r="G74" s="9" t="s">
        <v>77</v>
      </c>
      <c r="H74" s="6" t="s">
        <v>25</v>
      </c>
      <c r="I74" s="6" t="s">
        <v>169</v>
      </c>
      <c r="J74" s="77">
        <v>5000</v>
      </c>
      <c r="K74" s="74" t="s">
        <v>234</v>
      </c>
      <c r="L74" s="1" t="s">
        <v>235</v>
      </c>
      <c r="M74" s="1" t="s">
        <v>181</v>
      </c>
      <c r="N74" s="6" t="s">
        <v>29</v>
      </c>
      <c r="O74" s="87">
        <v>0</v>
      </c>
    </row>
    <row r="75" spans="1:15" ht="15" customHeight="1" x14ac:dyDescent="0.2">
      <c r="A75" s="6">
        <v>62</v>
      </c>
      <c r="B75" s="1" t="s">
        <v>236</v>
      </c>
      <c r="C75" s="1" t="s">
        <v>237</v>
      </c>
      <c r="D75" s="6">
        <v>210006683</v>
      </c>
      <c r="E75" s="6">
        <v>29535600084</v>
      </c>
      <c r="F75" s="6" t="s">
        <v>162</v>
      </c>
      <c r="G75" s="9" t="s">
        <v>62</v>
      </c>
      <c r="H75" s="6" t="s">
        <v>25</v>
      </c>
      <c r="I75" s="6" t="s">
        <v>37</v>
      </c>
      <c r="J75" s="77">
        <v>5000</v>
      </c>
      <c r="K75" s="74" t="s">
        <v>238</v>
      </c>
      <c r="L75" s="1" t="s">
        <v>33</v>
      </c>
      <c r="M75" s="1" t="s">
        <v>73</v>
      </c>
      <c r="N75" s="6" t="s">
        <v>29</v>
      </c>
      <c r="O75" s="87">
        <v>0</v>
      </c>
    </row>
    <row r="76" spans="1:15" x14ac:dyDescent="0.2">
      <c r="A76" s="6">
        <v>63</v>
      </c>
      <c r="B76" s="1" t="s">
        <v>239</v>
      </c>
      <c r="C76" s="1" t="s">
        <v>240</v>
      </c>
      <c r="D76" s="6">
        <v>210007333</v>
      </c>
      <c r="E76" s="6">
        <v>29435600335</v>
      </c>
      <c r="F76" s="6" t="s">
        <v>162</v>
      </c>
      <c r="G76" s="9" t="s">
        <v>62</v>
      </c>
      <c r="H76" s="6" t="s">
        <v>25</v>
      </c>
      <c r="I76" s="6" t="s">
        <v>241</v>
      </c>
      <c r="J76" s="77">
        <v>5000</v>
      </c>
      <c r="K76" s="74" t="s">
        <v>242</v>
      </c>
      <c r="L76" s="1" t="s">
        <v>226</v>
      </c>
      <c r="M76" s="1" t="s">
        <v>243</v>
      </c>
      <c r="N76" s="6" t="s">
        <v>29</v>
      </c>
      <c r="O76" s="87">
        <v>0</v>
      </c>
    </row>
    <row r="77" spans="1:15" x14ac:dyDescent="0.2">
      <c r="A77" s="6">
        <v>64</v>
      </c>
      <c r="B77" s="1" t="s">
        <v>244</v>
      </c>
      <c r="C77" s="1" t="s">
        <v>244</v>
      </c>
      <c r="D77" s="6">
        <v>210007211</v>
      </c>
      <c r="E77" s="6">
        <v>28973600083</v>
      </c>
      <c r="F77" s="6" t="s">
        <v>162</v>
      </c>
      <c r="G77" s="9" t="s">
        <v>56</v>
      </c>
      <c r="H77" s="6" t="s">
        <v>25</v>
      </c>
      <c r="I77" s="6" t="s">
        <v>47</v>
      </c>
      <c r="J77" s="77">
        <v>7000</v>
      </c>
      <c r="K77" s="74" t="s">
        <v>245</v>
      </c>
      <c r="L77" s="1" t="s">
        <v>103</v>
      </c>
      <c r="M77" s="1" t="s">
        <v>185</v>
      </c>
      <c r="N77" s="6" t="s">
        <v>29</v>
      </c>
      <c r="O77" s="87">
        <v>0</v>
      </c>
    </row>
    <row r="78" spans="1:15" x14ac:dyDescent="0.2">
      <c r="A78" s="6">
        <v>65</v>
      </c>
      <c r="B78" s="1" t="s">
        <v>246</v>
      </c>
      <c r="C78" s="1" t="s">
        <v>247</v>
      </c>
      <c r="D78" s="6">
        <v>210004046</v>
      </c>
      <c r="E78" s="6">
        <v>29299900437</v>
      </c>
      <c r="F78" s="6" t="s">
        <v>162</v>
      </c>
      <c r="G78" s="9" t="s">
        <v>86</v>
      </c>
      <c r="H78" s="6" t="s">
        <v>25</v>
      </c>
      <c r="I78" s="6" t="s">
        <v>26</v>
      </c>
      <c r="J78" s="77">
        <v>7000</v>
      </c>
      <c r="K78" s="74" t="s">
        <v>248</v>
      </c>
      <c r="L78" s="1" t="s">
        <v>33</v>
      </c>
      <c r="M78" s="1">
        <v>0</v>
      </c>
      <c r="N78" s="6" t="s">
        <v>29</v>
      </c>
      <c r="O78" s="87">
        <v>0</v>
      </c>
    </row>
    <row r="79" spans="1:15" x14ac:dyDescent="0.2">
      <c r="A79" s="6">
        <v>66</v>
      </c>
      <c r="B79" s="1" t="s">
        <v>249</v>
      </c>
      <c r="C79" s="1" t="s">
        <v>250</v>
      </c>
      <c r="D79" s="6">
        <v>210007214</v>
      </c>
      <c r="E79" s="6">
        <v>29550400325</v>
      </c>
      <c r="F79" s="6" t="s">
        <v>162</v>
      </c>
      <c r="G79" s="9" t="s">
        <v>144</v>
      </c>
      <c r="H79" s="6" t="s">
        <v>25</v>
      </c>
      <c r="I79" s="6" t="s">
        <v>37</v>
      </c>
      <c r="J79" s="77">
        <v>5000</v>
      </c>
      <c r="K79" s="74" t="s">
        <v>251</v>
      </c>
      <c r="L79" s="1" t="s">
        <v>33</v>
      </c>
      <c r="M79" s="1" t="s">
        <v>73</v>
      </c>
      <c r="N79" s="6" t="s">
        <v>29</v>
      </c>
      <c r="O79" s="87">
        <v>0</v>
      </c>
    </row>
    <row r="80" spans="1:15" x14ac:dyDescent="0.2">
      <c r="A80" s="6">
        <v>67</v>
      </c>
      <c r="B80" s="1" t="s">
        <v>252</v>
      </c>
      <c r="C80" s="1" t="s">
        <v>252</v>
      </c>
      <c r="D80" s="6">
        <v>210008026</v>
      </c>
      <c r="E80" s="6">
        <v>27635644330</v>
      </c>
      <c r="F80" s="6" t="s">
        <v>162</v>
      </c>
      <c r="G80" s="9" t="s">
        <v>62</v>
      </c>
      <c r="H80" s="6" t="s">
        <v>25</v>
      </c>
      <c r="I80" s="6" t="s">
        <v>158</v>
      </c>
      <c r="J80" s="77">
        <v>7000</v>
      </c>
      <c r="K80" s="74" t="s">
        <v>253</v>
      </c>
      <c r="L80" s="1" t="s">
        <v>235</v>
      </c>
      <c r="M80" s="1" t="s">
        <v>181</v>
      </c>
      <c r="N80" s="6" t="s">
        <v>29</v>
      </c>
      <c r="O80" s="87">
        <v>0</v>
      </c>
    </row>
    <row r="81" spans="1:15" ht="16.5" customHeight="1" x14ac:dyDescent="0.2">
      <c r="A81" s="6">
        <v>68</v>
      </c>
      <c r="B81" s="1" t="s">
        <v>254</v>
      </c>
      <c r="C81" s="1" t="s">
        <v>254</v>
      </c>
      <c r="D81" s="6">
        <v>210007317</v>
      </c>
      <c r="E81" s="6">
        <v>29535600083</v>
      </c>
      <c r="F81" s="6" t="s">
        <v>162</v>
      </c>
      <c r="G81" s="9" t="s">
        <v>62</v>
      </c>
      <c r="H81" s="6" t="s">
        <v>25</v>
      </c>
      <c r="I81" s="6" t="s">
        <v>47</v>
      </c>
      <c r="J81" s="77">
        <v>5000</v>
      </c>
      <c r="K81" s="74" t="s">
        <v>255</v>
      </c>
      <c r="L81" s="1" t="s">
        <v>33</v>
      </c>
      <c r="M81" s="1" t="s">
        <v>73</v>
      </c>
      <c r="N81" s="6" t="s">
        <v>29</v>
      </c>
      <c r="O81" s="87">
        <v>0</v>
      </c>
    </row>
    <row r="82" spans="1:15" x14ac:dyDescent="0.2">
      <c r="A82" s="6">
        <v>69</v>
      </c>
      <c r="B82" s="1" t="s">
        <v>256</v>
      </c>
      <c r="C82" s="1" t="s">
        <v>256</v>
      </c>
      <c r="D82" s="6">
        <v>210007524</v>
      </c>
      <c r="E82" s="6">
        <v>28876000059</v>
      </c>
      <c r="F82" s="6" t="s">
        <v>162</v>
      </c>
      <c r="G82" s="9" t="s">
        <v>77</v>
      </c>
      <c r="H82" s="6" t="s">
        <v>25</v>
      </c>
      <c r="I82" s="6" t="s">
        <v>201</v>
      </c>
      <c r="J82" s="77">
        <v>5000</v>
      </c>
      <c r="K82" s="74" t="s">
        <v>257</v>
      </c>
      <c r="L82" s="1" t="s">
        <v>139</v>
      </c>
      <c r="M82" s="1" t="s">
        <v>185</v>
      </c>
      <c r="N82" s="6" t="s">
        <v>29</v>
      </c>
      <c r="O82" s="87">
        <v>0</v>
      </c>
    </row>
    <row r="83" spans="1:15" ht="17.5" customHeight="1" x14ac:dyDescent="0.2">
      <c r="A83" s="6">
        <v>70</v>
      </c>
      <c r="B83" s="1" t="s">
        <v>258</v>
      </c>
      <c r="C83" s="1" t="s">
        <v>258</v>
      </c>
      <c r="D83" s="6">
        <v>210007878</v>
      </c>
      <c r="E83" s="6">
        <v>29458601621</v>
      </c>
      <c r="F83" s="6" t="s">
        <v>162</v>
      </c>
      <c r="G83" s="9" t="s">
        <v>36</v>
      </c>
      <c r="H83" s="6" t="s">
        <v>25</v>
      </c>
      <c r="I83" s="6" t="e">
        <v>#N/A</v>
      </c>
      <c r="J83" s="77">
        <v>5000</v>
      </c>
      <c r="K83" s="74" t="s">
        <v>259</v>
      </c>
      <c r="L83" s="1" t="s">
        <v>33</v>
      </c>
      <c r="M83" s="1" t="s">
        <v>43</v>
      </c>
      <c r="N83" s="6" t="s">
        <v>29</v>
      </c>
      <c r="O83" s="87">
        <v>0</v>
      </c>
    </row>
    <row r="84" spans="1:15" x14ac:dyDescent="0.2">
      <c r="A84" s="6">
        <v>71</v>
      </c>
      <c r="B84" s="1" t="s">
        <v>260</v>
      </c>
      <c r="C84" s="1" t="s">
        <v>260</v>
      </c>
      <c r="D84" s="6">
        <v>210008076</v>
      </c>
      <c r="E84" s="6">
        <v>28735600078</v>
      </c>
      <c r="F84" s="6" t="s">
        <v>162</v>
      </c>
      <c r="G84" s="9" t="s">
        <v>62</v>
      </c>
      <c r="H84" s="6" t="s">
        <v>25</v>
      </c>
      <c r="I84" s="6" t="s">
        <v>158</v>
      </c>
      <c r="J84" s="77">
        <v>7000</v>
      </c>
      <c r="K84" s="74" t="s">
        <v>261</v>
      </c>
      <c r="L84" s="1" t="s">
        <v>262</v>
      </c>
      <c r="M84" s="1" t="s">
        <v>43</v>
      </c>
      <c r="N84" s="6" t="s">
        <v>29</v>
      </c>
      <c r="O84" s="87">
        <v>0</v>
      </c>
    </row>
    <row r="85" spans="1:15" x14ac:dyDescent="0.2">
      <c r="A85" s="6">
        <v>72</v>
      </c>
      <c r="B85" s="1" t="s">
        <v>263</v>
      </c>
      <c r="C85" s="1" t="s">
        <v>264</v>
      </c>
      <c r="D85" s="6">
        <v>210004499</v>
      </c>
      <c r="E85" s="6">
        <v>29540400002</v>
      </c>
      <c r="F85" s="6" t="s">
        <v>162</v>
      </c>
      <c r="G85" s="9" t="s">
        <v>265</v>
      </c>
      <c r="H85" s="6" t="s">
        <v>25</v>
      </c>
      <c r="I85" s="6" t="s">
        <v>158</v>
      </c>
      <c r="J85" s="77">
        <v>7000</v>
      </c>
      <c r="K85" s="74" t="s">
        <v>266</v>
      </c>
      <c r="L85" s="1" t="s">
        <v>267</v>
      </c>
      <c r="M85" s="1">
        <v>0</v>
      </c>
      <c r="N85" s="6" t="s">
        <v>29</v>
      </c>
      <c r="O85" s="87">
        <v>0</v>
      </c>
    </row>
    <row r="86" spans="1:15" x14ac:dyDescent="0.2">
      <c r="A86" s="6">
        <v>73</v>
      </c>
      <c r="B86" s="1" t="s">
        <v>268</v>
      </c>
      <c r="C86" s="1" t="s">
        <v>268</v>
      </c>
      <c r="D86" s="6">
        <v>210007562</v>
      </c>
      <c r="E86" s="6">
        <v>0</v>
      </c>
      <c r="F86" s="6" t="s">
        <v>162</v>
      </c>
      <c r="G86" s="9" t="s">
        <v>36</v>
      </c>
      <c r="H86" s="6" t="s">
        <v>25</v>
      </c>
      <c r="I86" s="6" t="s">
        <v>82</v>
      </c>
      <c r="J86" s="77">
        <v>7000</v>
      </c>
      <c r="K86" s="74" t="s">
        <v>269</v>
      </c>
      <c r="L86" s="1" t="s">
        <v>33</v>
      </c>
      <c r="M86" s="1">
        <v>0</v>
      </c>
      <c r="N86" s="6" t="s">
        <v>29</v>
      </c>
      <c r="O86" s="87">
        <v>0</v>
      </c>
    </row>
    <row r="87" spans="1:15" x14ac:dyDescent="0.2">
      <c r="A87" s="6">
        <v>74</v>
      </c>
      <c r="B87" s="1" t="s">
        <v>270</v>
      </c>
      <c r="C87" s="1" t="s">
        <v>271</v>
      </c>
      <c r="D87" s="6">
        <v>210007571</v>
      </c>
      <c r="E87" s="6">
        <v>0</v>
      </c>
      <c r="F87" s="6" t="s">
        <v>162</v>
      </c>
      <c r="G87" s="9" t="s">
        <v>36</v>
      </c>
      <c r="H87" s="6" t="s">
        <v>25</v>
      </c>
      <c r="I87" s="6" t="s">
        <v>37</v>
      </c>
      <c r="J87" s="77">
        <v>7000</v>
      </c>
      <c r="K87" s="74" t="s">
        <v>272</v>
      </c>
      <c r="L87" s="1" t="s">
        <v>33</v>
      </c>
      <c r="M87" s="1">
        <v>0</v>
      </c>
      <c r="N87" s="6" t="s">
        <v>29</v>
      </c>
      <c r="O87" s="87">
        <v>0</v>
      </c>
    </row>
    <row r="88" spans="1:15" x14ac:dyDescent="0.2">
      <c r="A88" s="6">
        <v>75</v>
      </c>
      <c r="B88" s="1" t="s">
        <v>273</v>
      </c>
      <c r="C88" s="1" t="s">
        <v>273</v>
      </c>
      <c r="D88" s="6">
        <v>210008268</v>
      </c>
      <c r="E88" s="6">
        <v>0</v>
      </c>
      <c r="F88" s="6" t="s">
        <v>162</v>
      </c>
      <c r="G88" s="9" t="s">
        <v>216</v>
      </c>
      <c r="H88" s="6" t="s">
        <v>25</v>
      </c>
      <c r="I88" s="6" t="s">
        <v>82</v>
      </c>
      <c r="J88" s="77">
        <v>7000</v>
      </c>
      <c r="K88" s="74" t="s">
        <v>274</v>
      </c>
      <c r="L88" s="1" t="s">
        <v>33</v>
      </c>
      <c r="M88" s="1">
        <v>0</v>
      </c>
      <c r="N88" s="6" t="s">
        <v>29</v>
      </c>
      <c r="O88" s="87">
        <v>0</v>
      </c>
    </row>
    <row r="89" spans="1:15" x14ac:dyDescent="0.2">
      <c r="A89" s="6">
        <v>76</v>
      </c>
      <c r="B89" s="81" t="s">
        <v>275</v>
      </c>
      <c r="C89" s="82" t="s">
        <v>276</v>
      </c>
      <c r="D89" s="80">
        <v>210007494</v>
      </c>
      <c r="E89" s="80">
        <v>28508000349</v>
      </c>
      <c r="F89" s="80"/>
      <c r="G89" s="84"/>
      <c r="H89" s="80" t="s">
        <v>25</v>
      </c>
      <c r="I89" s="80" t="s">
        <v>166</v>
      </c>
      <c r="J89" s="83">
        <v>5000</v>
      </c>
      <c r="K89" s="81" t="s">
        <v>277</v>
      </c>
      <c r="L89" s="82" t="s">
        <v>278</v>
      </c>
      <c r="M89" s="82" t="s">
        <v>181</v>
      </c>
      <c r="N89" s="80" t="s">
        <v>29</v>
      </c>
      <c r="O89" s="87">
        <v>0</v>
      </c>
    </row>
    <row r="90" spans="1:15" x14ac:dyDescent="0.2">
      <c r="A90" s="6">
        <v>77</v>
      </c>
      <c r="B90" s="82" t="s">
        <v>279</v>
      </c>
      <c r="C90" s="82" t="s">
        <v>280</v>
      </c>
      <c r="D90" s="80">
        <v>210004898</v>
      </c>
      <c r="E90" s="80">
        <v>29481800814</v>
      </c>
      <c r="F90" s="80" t="s">
        <v>162</v>
      </c>
      <c r="G90" s="84" t="s">
        <v>122</v>
      </c>
      <c r="H90" s="80" t="s">
        <v>25</v>
      </c>
      <c r="I90" s="80" t="s">
        <v>166</v>
      </c>
      <c r="J90" s="83">
        <v>5000</v>
      </c>
      <c r="K90" s="81" t="s">
        <v>281</v>
      </c>
      <c r="L90" s="82" t="s">
        <v>226</v>
      </c>
      <c r="M90" s="82" t="s">
        <v>227</v>
      </c>
      <c r="N90" s="80" t="s">
        <v>282</v>
      </c>
      <c r="O90" s="87">
        <v>0</v>
      </c>
    </row>
    <row r="91" spans="1:15" x14ac:dyDescent="0.2">
      <c r="A91" s="86">
        <v>78</v>
      </c>
      <c r="B91" s="82" t="s">
        <v>283</v>
      </c>
      <c r="C91" s="82"/>
      <c r="D91" s="80">
        <v>210005991</v>
      </c>
      <c r="E91" s="80">
        <v>29481800814</v>
      </c>
      <c r="F91" s="80" t="s">
        <v>162</v>
      </c>
      <c r="G91" s="84" t="s">
        <v>154</v>
      </c>
      <c r="H91" s="80" t="s">
        <v>25</v>
      </c>
      <c r="I91" s="80" t="s">
        <v>82</v>
      </c>
      <c r="J91" s="83">
        <v>7000</v>
      </c>
      <c r="K91" s="81" t="s">
        <v>284</v>
      </c>
      <c r="L91" s="82" t="s">
        <v>33</v>
      </c>
      <c r="M91" s="82" t="s">
        <v>43</v>
      </c>
      <c r="N91" s="6" t="s">
        <v>29</v>
      </c>
      <c r="O91" s="87">
        <v>0</v>
      </c>
    </row>
    <row r="92" spans="1:15" ht="16" x14ac:dyDescent="0.2">
      <c r="A92" s="86">
        <v>79</v>
      </c>
      <c r="B92" s="82" t="s">
        <v>285</v>
      </c>
      <c r="C92" s="82"/>
      <c r="D92" s="80">
        <v>210007522</v>
      </c>
      <c r="E92" s="80"/>
      <c r="F92" s="80" t="s">
        <v>162</v>
      </c>
      <c r="G92" s="84" t="s">
        <v>96</v>
      </c>
      <c r="H92" s="80" t="s">
        <v>25</v>
      </c>
      <c r="I92" s="80" t="s">
        <v>166</v>
      </c>
      <c r="J92" s="83">
        <v>5000</v>
      </c>
      <c r="K92" s="81" t="s">
        <v>286</v>
      </c>
      <c r="L92" s="82" t="s">
        <v>88</v>
      </c>
      <c r="M92" s="82"/>
      <c r="N92" s="80" t="s">
        <v>287</v>
      </c>
      <c r="O92" s="87" t="s">
        <v>288</v>
      </c>
    </row>
    <row r="93" spans="1:15" x14ac:dyDescent="0.2">
      <c r="A93" s="6"/>
      <c r="D93" s="6"/>
      <c r="E93" s="6"/>
      <c r="F93" s="6"/>
      <c r="G93" s="9"/>
      <c r="H93" s="6"/>
      <c r="I93" s="6"/>
      <c r="J93" s="6"/>
      <c r="K93" s="74"/>
    </row>
    <row r="94" spans="1:15" x14ac:dyDescent="0.2">
      <c r="A94" s="6"/>
      <c r="D94" s="6"/>
      <c r="E94" s="6"/>
      <c r="F94" s="6"/>
      <c r="G94" s="9"/>
      <c r="H94" s="6"/>
      <c r="I94" s="6"/>
      <c r="K94" s="74"/>
    </row>
    <row r="95" spans="1:15" ht="33" customHeight="1" thickBot="1" x14ac:dyDescent="0.25">
      <c r="I95" s="89" t="s">
        <v>289</v>
      </c>
      <c r="J95" s="88">
        <f>SUM(J15:J93)</f>
        <v>577000</v>
      </c>
      <c r="K95" s="90"/>
      <c r="L95" s="85" t="s">
        <v>290</v>
      </c>
    </row>
    <row r="96" spans="1:15" ht="16" thickTop="1" x14ac:dyDescent="0.2"/>
  </sheetData>
  <conditionalFormatting sqref="N15:N92">
    <cfRule type="cellIs" dxfId="1" priority="1" operator="equal">
      <formula>"graduated"</formula>
    </cfRule>
  </conditionalFormatting>
  <pageMargins left="0.42" right="0.28999999999999998" top="0.3" bottom="0.28999999999999998" header="0.21" footer="0.18"/>
  <pageSetup paperSize="9" scale="37" fitToHeight="0" orientation="landscape" r:id="rId1"/>
  <colBreaks count="1" manualBreakCount="1">
    <brk id="12" max="9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55"/>
  <sheetViews>
    <sheetView topLeftCell="A13" workbookViewId="0">
      <selection activeCell="E39" sqref="E39"/>
    </sheetView>
  </sheetViews>
  <sheetFormatPr baseColWidth="10" defaultColWidth="8.83203125" defaultRowHeight="15" x14ac:dyDescent="0.2"/>
  <cols>
    <col min="1" max="1" width="12" bestFit="1" customWidth="1"/>
    <col min="2" max="2" width="11.5" bestFit="1" customWidth="1"/>
    <col min="3" max="3" width="21" bestFit="1" customWidth="1"/>
    <col min="4" max="4" width="28.1640625" bestFit="1" customWidth="1"/>
    <col min="5" max="6" width="20.5" bestFit="1" customWidth="1"/>
    <col min="7" max="7" width="12.6640625" bestFit="1" customWidth="1"/>
    <col min="8" max="8" width="39.5" bestFit="1" customWidth="1"/>
    <col min="9" max="9" width="15.6640625" bestFit="1" customWidth="1"/>
    <col min="10" max="10" width="27.6640625" bestFit="1" customWidth="1"/>
  </cols>
  <sheetData>
    <row r="2" spans="1:10" x14ac:dyDescent="0.2">
      <c r="A2" t="s">
        <v>291</v>
      </c>
      <c r="B2" t="s">
        <v>292</v>
      </c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J2" t="s">
        <v>299</v>
      </c>
    </row>
    <row r="3" spans="1:10" x14ac:dyDescent="0.2">
      <c r="A3" t="s">
        <v>300</v>
      </c>
      <c r="B3">
        <v>210004022</v>
      </c>
      <c r="C3" t="s">
        <v>301</v>
      </c>
      <c r="D3" t="s">
        <v>302</v>
      </c>
      <c r="E3" t="s">
        <v>303</v>
      </c>
      <c r="F3">
        <v>201820</v>
      </c>
      <c r="G3">
        <v>201610</v>
      </c>
      <c r="H3" s="8" t="str">
        <f>CONCATENATE(C3," ",D3," ",E3)</f>
        <v>Augusto Manuel Lucas</v>
      </c>
      <c r="I3" t="s">
        <v>300</v>
      </c>
      <c r="J3" t="s">
        <v>304</v>
      </c>
    </row>
    <row r="4" spans="1:10" x14ac:dyDescent="0.2">
      <c r="A4">
        <v>29743400006</v>
      </c>
      <c r="B4">
        <v>210004850</v>
      </c>
      <c r="C4" t="s">
        <v>305</v>
      </c>
      <c r="D4" t="s">
        <v>306</v>
      </c>
      <c r="E4" t="s">
        <v>307</v>
      </c>
      <c r="F4">
        <v>201820</v>
      </c>
      <c r="G4">
        <v>201710</v>
      </c>
      <c r="H4" s="8" t="str">
        <f t="shared" ref="H4:H67" si="0">CONCATENATE(C4," ",D4," ",E4)</f>
        <v>Abdulrahman Mohamed ElKelani</v>
      </c>
      <c r="I4">
        <v>29743400006</v>
      </c>
      <c r="J4" t="s">
        <v>200</v>
      </c>
    </row>
    <row r="5" spans="1:10" x14ac:dyDescent="0.2">
      <c r="B5">
        <v>210007180</v>
      </c>
      <c r="C5" t="s">
        <v>306</v>
      </c>
      <c r="E5" t="s">
        <v>308</v>
      </c>
      <c r="F5">
        <v>201820</v>
      </c>
      <c r="G5">
        <v>201810</v>
      </c>
      <c r="H5" s="8" t="str">
        <f t="shared" si="0"/>
        <v>Mohamed  Al Mohannadi</v>
      </c>
      <c r="J5" t="s">
        <v>207</v>
      </c>
    </row>
    <row r="6" spans="1:10" x14ac:dyDescent="0.2">
      <c r="A6">
        <v>29863401677</v>
      </c>
      <c r="B6">
        <v>210004028</v>
      </c>
      <c r="C6" t="s">
        <v>306</v>
      </c>
      <c r="D6" t="s">
        <v>309</v>
      </c>
      <c r="E6" t="s">
        <v>310</v>
      </c>
      <c r="F6">
        <v>201820</v>
      </c>
      <c r="G6">
        <v>201610</v>
      </c>
      <c r="H6" s="8" t="str">
        <f t="shared" si="0"/>
        <v>Mohamed Ahmed Al-horr</v>
      </c>
      <c r="I6">
        <v>29863401677</v>
      </c>
      <c r="J6" t="s">
        <v>207</v>
      </c>
    </row>
    <row r="7" spans="1:10" x14ac:dyDescent="0.2">
      <c r="A7">
        <v>29860800243</v>
      </c>
      <c r="B7">
        <v>210004650</v>
      </c>
      <c r="C7" t="s">
        <v>311</v>
      </c>
      <c r="D7" t="s">
        <v>312</v>
      </c>
      <c r="E7" t="s">
        <v>313</v>
      </c>
      <c r="F7">
        <v>201820</v>
      </c>
      <c r="G7">
        <v>201710</v>
      </c>
      <c r="H7" s="8" t="str">
        <f t="shared" si="0"/>
        <v>Johanne Gren Duhay Medina</v>
      </c>
      <c r="I7">
        <v>29860800243</v>
      </c>
      <c r="J7" t="s">
        <v>304</v>
      </c>
    </row>
    <row r="8" spans="1:10" x14ac:dyDescent="0.2">
      <c r="A8">
        <v>29758601464</v>
      </c>
      <c r="B8">
        <v>210004655</v>
      </c>
      <c r="C8" t="s">
        <v>314</v>
      </c>
      <c r="D8" t="s">
        <v>309</v>
      </c>
      <c r="E8" t="s">
        <v>315</v>
      </c>
      <c r="F8">
        <v>201820</v>
      </c>
      <c r="G8">
        <v>201710</v>
      </c>
      <c r="H8" s="8" t="str">
        <f t="shared" si="0"/>
        <v>Shaheer Ahmed Bakali</v>
      </c>
      <c r="I8">
        <v>29758601464</v>
      </c>
      <c r="J8" t="s">
        <v>36</v>
      </c>
    </row>
    <row r="9" spans="1:10" x14ac:dyDescent="0.2">
      <c r="A9">
        <v>29899900257</v>
      </c>
      <c r="B9">
        <v>210004732</v>
      </c>
      <c r="C9" t="s">
        <v>316</v>
      </c>
      <c r="E9" t="s">
        <v>317</v>
      </c>
      <c r="F9">
        <v>201820</v>
      </c>
      <c r="G9">
        <v>201710</v>
      </c>
      <c r="H9" s="8" t="str">
        <f t="shared" si="0"/>
        <v>Rania  Elsharafa</v>
      </c>
      <c r="I9">
        <v>29899900257</v>
      </c>
      <c r="J9" t="s">
        <v>86</v>
      </c>
    </row>
    <row r="10" spans="1:10" x14ac:dyDescent="0.2">
      <c r="B10">
        <v>210004890</v>
      </c>
      <c r="C10" t="s">
        <v>318</v>
      </c>
      <c r="D10" t="s">
        <v>319</v>
      </c>
      <c r="E10" t="s">
        <v>320</v>
      </c>
      <c r="F10">
        <v>201820</v>
      </c>
      <c r="G10">
        <v>201710</v>
      </c>
      <c r="H10" s="8" t="str">
        <f t="shared" si="0"/>
        <v>Tala Basem Anabtawi</v>
      </c>
      <c r="J10" t="s">
        <v>137</v>
      </c>
    </row>
    <row r="11" spans="1:10" x14ac:dyDescent="0.2">
      <c r="A11">
        <v>29981800536</v>
      </c>
      <c r="B11">
        <v>210007477</v>
      </c>
      <c r="C11" t="s">
        <v>321</v>
      </c>
      <c r="D11" t="s">
        <v>306</v>
      </c>
      <c r="E11" t="s">
        <v>322</v>
      </c>
      <c r="F11">
        <v>201820</v>
      </c>
      <c r="G11">
        <v>201810</v>
      </c>
      <c r="H11" s="8" t="str">
        <f t="shared" si="0"/>
        <v>Mahmoud Mohamed ELraei</v>
      </c>
      <c r="I11">
        <v>29981800536</v>
      </c>
      <c r="J11" t="s">
        <v>122</v>
      </c>
    </row>
    <row r="12" spans="1:10" x14ac:dyDescent="0.2">
      <c r="A12">
        <v>29858601871</v>
      </c>
      <c r="B12">
        <v>210007760</v>
      </c>
      <c r="C12" t="s">
        <v>323</v>
      </c>
      <c r="D12" t="s">
        <v>324</v>
      </c>
      <c r="E12" t="s">
        <v>325</v>
      </c>
      <c r="F12">
        <v>201820</v>
      </c>
      <c r="G12">
        <v>201810</v>
      </c>
      <c r="H12" s="8" t="str">
        <f t="shared" si="0"/>
        <v>Asra Saeed Bashir</v>
      </c>
      <c r="I12">
        <v>29858601871</v>
      </c>
      <c r="J12" t="s">
        <v>36</v>
      </c>
    </row>
    <row r="13" spans="1:10" x14ac:dyDescent="0.2">
      <c r="A13">
        <v>29581802527</v>
      </c>
      <c r="B13">
        <v>210005311</v>
      </c>
      <c r="C13" t="s">
        <v>326</v>
      </c>
      <c r="D13" t="s">
        <v>327</v>
      </c>
      <c r="E13" t="s">
        <v>328</v>
      </c>
      <c r="F13">
        <v>201820</v>
      </c>
      <c r="G13">
        <v>201710</v>
      </c>
      <c r="H13" s="8" t="str">
        <f t="shared" si="0"/>
        <v>Omar Elwalid Elshal</v>
      </c>
      <c r="I13">
        <v>29581802527</v>
      </c>
      <c r="J13" t="s">
        <v>122</v>
      </c>
    </row>
    <row r="14" spans="1:10" x14ac:dyDescent="0.2">
      <c r="B14">
        <v>210007479</v>
      </c>
      <c r="C14" t="s">
        <v>329</v>
      </c>
      <c r="D14" t="s">
        <v>330</v>
      </c>
      <c r="E14" t="s">
        <v>331</v>
      </c>
      <c r="F14">
        <v>201820</v>
      </c>
      <c r="G14">
        <v>201810</v>
      </c>
      <c r="H14" s="8" t="str">
        <f t="shared" si="0"/>
        <v>Ghassan Marwan Saad</v>
      </c>
      <c r="J14" t="s">
        <v>86</v>
      </c>
    </row>
    <row r="15" spans="1:10" x14ac:dyDescent="0.2">
      <c r="A15">
        <v>30081800701</v>
      </c>
      <c r="B15">
        <v>210007753</v>
      </c>
      <c r="C15" t="s">
        <v>332</v>
      </c>
      <c r="E15" t="s">
        <v>333</v>
      </c>
      <c r="F15">
        <v>201820</v>
      </c>
      <c r="G15">
        <v>201810</v>
      </c>
      <c r="H15" s="8" t="str">
        <f t="shared" si="0"/>
        <v>Shorok  Ayman</v>
      </c>
      <c r="I15">
        <v>30081800701</v>
      </c>
      <c r="J15" t="s">
        <v>122</v>
      </c>
    </row>
    <row r="16" spans="1:10" x14ac:dyDescent="0.2">
      <c r="B16">
        <v>210005246</v>
      </c>
      <c r="C16" t="s">
        <v>306</v>
      </c>
      <c r="E16" t="s">
        <v>334</v>
      </c>
      <c r="F16">
        <v>201820</v>
      </c>
      <c r="G16">
        <v>201710</v>
      </c>
      <c r="H16" s="8" t="str">
        <f t="shared" si="0"/>
        <v>Mohamed  Amara</v>
      </c>
      <c r="J16" t="s">
        <v>335</v>
      </c>
    </row>
    <row r="17" spans="1:10" x14ac:dyDescent="0.2">
      <c r="A17">
        <v>29163403713</v>
      </c>
      <c r="B17">
        <v>210005479</v>
      </c>
      <c r="C17" t="s">
        <v>336</v>
      </c>
      <c r="D17" t="s">
        <v>337</v>
      </c>
      <c r="E17" t="s">
        <v>338</v>
      </c>
      <c r="F17">
        <v>201820</v>
      </c>
      <c r="G17">
        <v>201710</v>
      </c>
      <c r="H17" s="8" t="str">
        <f t="shared" si="0"/>
        <v>Mohammad Ahmad Al-Sooj</v>
      </c>
      <c r="I17">
        <v>29163403713</v>
      </c>
      <c r="J17" t="s">
        <v>207</v>
      </c>
    </row>
    <row r="18" spans="1:10" x14ac:dyDescent="0.2">
      <c r="A18">
        <v>29805000160</v>
      </c>
      <c r="B18">
        <v>210005821</v>
      </c>
      <c r="C18" t="s">
        <v>339</v>
      </c>
      <c r="D18" t="s">
        <v>340</v>
      </c>
      <c r="E18" t="s">
        <v>341</v>
      </c>
      <c r="F18">
        <v>201820</v>
      </c>
      <c r="G18">
        <v>201810</v>
      </c>
      <c r="H18" s="8" t="str">
        <f t="shared" si="0"/>
        <v>Zinia Jaha Jalal</v>
      </c>
      <c r="I18">
        <v>29805000160</v>
      </c>
      <c r="J18" t="s">
        <v>133</v>
      </c>
    </row>
    <row r="19" spans="1:10" x14ac:dyDescent="0.2">
      <c r="A19">
        <v>29873600071</v>
      </c>
      <c r="B19">
        <v>210004020</v>
      </c>
      <c r="C19" t="s">
        <v>342</v>
      </c>
      <c r="D19" t="s">
        <v>343</v>
      </c>
      <c r="E19" t="s">
        <v>344</v>
      </c>
      <c r="F19">
        <v>201820</v>
      </c>
      <c r="G19">
        <v>201610</v>
      </c>
      <c r="H19" s="8" t="str">
        <f t="shared" si="0"/>
        <v>Almiqdad Jamal Musa Elzein</v>
      </c>
      <c r="I19">
        <v>29873600071</v>
      </c>
      <c r="J19" t="s">
        <v>56</v>
      </c>
    </row>
    <row r="20" spans="1:10" x14ac:dyDescent="0.2">
      <c r="A20">
        <v>29735601200</v>
      </c>
      <c r="B20">
        <v>210004030</v>
      </c>
      <c r="C20" t="s">
        <v>345</v>
      </c>
      <c r="E20" t="s">
        <v>346</v>
      </c>
      <c r="F20">
        <v>201820</v>
      </c>
      <c r="G20">
        <v>201610</v>
      </c>
      <c r="H20" s="8" t="str">
        <f t="shared" si="0"/>
        <v>Safiya  Jan</v>
      </c>
      <c r="I20">
        <v>29735601200</v>
      </c>
      <c r="J20" t="s">
        <v>62</v>
      </c>
    </row>
    <row r="21" spans="1:10" x14ac:dyDescent="0.2">
      <c r="B21">
        <v>210007478</v>
      </c>
      <c r="C21" t="s">
        <v>347</v>
      </c>
      <c r="D21" t="s">
        <v>348</v>
      </c>
      <c r="E21" t="s">
        <v>349</v>
      </c>
      <c r="F21">
        <v>201820</v>
      </c>
      <c r="G21">
        <v>201810</v>
      </c>
      <c r="H21" s="8" t="str">
        <f t="shared" si="0"/>
        <v>Moza Hamad Alkaabi</v>
      </c>
      <c r="J21" t="s">
        <v>207</v>
      </c>
    </row>
    <row r="22" spans="1:10" x14ac:dyDescent="0.2">
      <c r="A22">
        <v>29881801181</v>
      </c>
      <c r="B22">
        <v>210007960</v>
      </c>
      <c r="C22" t="s">
        <v>350</v>
      </c>
      <c r="E22" t="s">
        <v>351</v>
      </c>
      <c r="F22">
        <v>201820</v>
      </c>
      <c r="G22">
        <v>201810</v>
      </c>
      <c r="H22" s="8" t="str">
        <f t="shared" si="0"/>
        <v>Sara  Gadelmoula</v>
      </c>
      <c r="I22">
        <v>29881801181</v>
      </c>
      <c r="J22" t="s">
        <v>122</v>
      </c>
    </row>
    <row r="23" spans="1:10" x14ac:dyDescent="0.2">
      <c r="A23">
        <v>29663402112</v>
      </c>
      <c r="B23">
        <v>210004023</v>
      </c>
      <c r="C23" t="s">
        <v>352</v>
      </c>
      <c r="D23" t="s">
        <v>353</v>
      </c>
      <c r="E23" t="s">
        <v>354</v>
      </c>
      <c r="F23">
        <v>201820</v>
      </c>
      <c r="G23">
        <v>201610</v>
      </c>
      <c r="H23" s="8" t="str">
        <f t="shared" si="0"/>
        <v>Bashayer  Abdulla Al-Mohammed</v>
      </c>
      <c r="I23">
        <v>29663402112</v>
      </c>
      <c r="J23" t="s">
        <v>207</v>
      </c>
    </row>
    <row r="24" spans="1:10" x14ac:dyDescent="0.2">
      <c r="A24">
        <v>935390</v>
      </c>
      <c r="B24">
        <v>210004232</v>
      </c>
      <c r="C24" t="s">
        <v>355</v>
      </c>
      <c r="D24" t="s">
        <v>356</v>
      </c>
      <c r="E24" t="s">
        <v>357</v>
      </c>
      <c r="F24">
        <v>201820</v>
      </c>
      <c r="G24">
        <v>201610</v>
      </c>
      <c r="H24" s="8" t="str">
        <f t="shared" si="0"/>
        <v>Muza Jassim Alobaidan</v>
      </c>
      <c r="I24">
        <v>935390</v>
      </c>
      <c r="J24" t="s">
        <v>207</v>
      </c>
    </row>
    <row r="25" spans="1:10" x14ac:dyDescent="0.2">
      <c r="A25">
        <v>29676000114</v>
      </c>
      <c r="B25">
        <v>210004651</v>
      </c>
      <c r="C25" t="s">
        <v>358</v>
      </c>
      <c r="E25" t="s">
        <v>359</v>
      </c>
      <c r="F25">
        <v>201820</v>
      </c>
      <c r="G25">
        <v>201710</v>
      </c>
      <c r="H25" s="8" t="str">
        <f t="shared" si="0"/>
        <v>Mhd Talal  Al Mahmalji</v>
      </c>
      <c r="I25">
        <v>29676000114</v>
      </c>
      <c r="J25" t="s">
        <v>77</v>
      </c>
    </row>
    <row r="26" spans="1:10" x14ac:dyDescent="0.2">
      <c r="A26">
        <v>30063400623</v>
      </c>
      <c r="B26">
        <v>210007414</v>
      </c>
      <c r="C26" t="s">
        <v>360</v>
      </c>
      <c r="D26" t="s">
        <v>361</v>
      </c>
      <c r="E26" t="s">
        <v>362</v>
      </c>
      <c r="F26">
        <v>201820</v>
      </c>
      <c r="G26">
        <v>201810</v>
      </c>
      <c r="H26" s="8" t="str">
        <f t="shared" si="0"/>
        <v>Mohammed Nasser N A Al-Naimi</v>
      </c>
      <c r="I26">
        <v>30063400623</v>
      </c>
      <c r="J26" t="s">
        <v>207</v>
      </c>
    </row>
    <row r="27" spans="1:10" x14ac:dyDescent="0.2">
      <c r="A27">
        <v>29763403228</v>
      </c>
      <c r="B27">
        <v>210004049</v>
      </c>
      <c r="C27" t="s">
        <v>363</v>
      </c>
      <c r="D27" t="s">
        <v>364</v>
      </c>
      <c r="E27" t="s">
        <v>365</v>
      </c>
      <c r="F27">
        <v>201820</v>
      </c>
      <c r="G27">
        <v>201610</v>
      </c>
      <c r="H27" s="8" t="str">
        <f t="shared" si="0"/>
        <v>Zaynab Hussein Makki</v>
      </c>
      <c r="I27">
        <v>29763403228</v>
      </c>
      <c r="J27" t="s">
        <v>207</v>
      </c>
    </row>
    <row r="28" spans="1:10" x14ac:dyDescent="0.2">
      <c r="A28">
        <v>29863402012</v>
      </c>
      <c r="B28">
        <v>210004201</v>
      </c>
      <c r="C28" t="s">
        <v>366</v>
      </c>
      <c r="D28" t="s">
        <v>367</v>
      </c>
      <c r="E28" t="s">
        <v>368</v>
      </c>
      <c r="F28">
        <v>201820</v>
      </c>
      <c r="G28">
        <v>201610</v>
      </c>
      <c r="H28" s="8" t="str">
        <f t="shared" si="0"/>
        <v>Muna  Abdulaziz Al-sulaiti</v>
      </c>
      <c r="I28">
        <v>29863402012</v>
      </c>
      <c r="J28" t="s">
        <v>207</v>
      </c>
    </row>
    <row r="29" spans="1:10" x14ac:dyDescent="0.2">
      <c r="A29">
        <v>29842200061</v>
      </c>
      <c r="B29">
        <v>210004595</v>
      </c>
      <c r="C29" t="s">
        <v>369</v>
      </c>
      <c r="E29" t="s">
        <v>370</v>
      </c>
      <c r="F29">
        <v>201820</v>
      </c>
      <c r="G29">
        <v>201710</v>
      </c>
      <c r="H29" s="8" t="str">
        <f t="shared" si="0"/>
        <v>kenana  Dalle</v>
      </c>
      <c r="I29">
        <v>29842200061</v>
      </c>
      <c r="J29" t="s">
        <v>371</v>
      </c>
    </row>
    <row r="30" spans="1:10" x14ac:dyDescent="0.2">
      <c r="A30">
        <v>29701200074</v>
      </c>
      <c r="B30">
        <v>210004050</v>
      </c>
      <c r="C30" t="s">
        <v>372</v>
      </c>
      <c r="D30" t="s">
        <v>373</v>
      </c>
      <c r="E30" t="s">
        <v>374</v>
      </c>
      <c r="F30">
        <v>201820</v>
      </c>
      <c r="G30">
        <v>201610</v>
      </c>
      <c r="H30" s="8" t="str">
        <f t="shared" si="0"/>
        <v>Selmane Nouar Tabet</v>
      </c>
      <c r="I30">
        <v>29701200074</v>
      </c>
      <c r="J30" t="s">
        <v>375</v>
      </c>
    </row>
    <row r="31" spans="1:10" x14ac:dyDescent="0.2">
      <c r="A31">
        <v>28299900331</v>
      </c>
      <c r="B31">
        <v>210004902</v>
      </c>
      <c r="C31" t="s">
        <v>376</v>
      </c>
      <c r="D31" t="s">
        <v>377</v>
      </c>
      <c r="E31" t="s">
        <v>378</v>
      </c>
      <c r="F31">
        <v>201820</v>
      </c>
      <c r="G31">
        <v>201710</v>
      </c>
      <c r="H31" s="8" t="str">
        <f t="shared" si="0"/>
        <v>Amna Solyman Zaid AbouNahia</v>
      </c>
      <c r="I31">
        <v>28299900331</v>
      </c>
      <c r="J31" t="s">
        <v>86</v>
      </c>
    </row>
    <row r="32" spans="1:10" x14ac:dyDescent="0.2">
      <c r="A32">
        <v>29263402031</v>
      </c>
      <c r="B32">
        <v>210008133</v>
      </c>
      <c r="C32" t="s">
        <v>379</v>
      </c>
      <c r="D32" t="s">
        <v>360</v>
      </c>
      <c r="E32" t="s">
        <v>380</v>
      </c>
      <c r="F32">
        <v>201820</v>
      </c>
      <c r="G32">
        <v>201810</v>
      </c>
      <c r="H32" s="8" t="str">
        <f t="shared" si="0"/>
        <v>Majed Mohammed Al-Nisf</v>
      </c>
      <c r="I32">
        <v>29263402031</v>
      </c>
      <c r="J32" t="s">
        <v>207</v>
      </c>
    </row>
    <row r="33" spans="1:10" x14ac:dyDescent="0.2">
      <c r="A33">
        <v>29358600442</v>
      </c>
      <c r="B33">
        <v>210004508</v>
      </c>
      <c r="C33" t="s">
        <v>381</v>
      </c>
      <c r="E33" t="s">
        <v>382</v>
      </c>
      <c r="F33">
        <v>201820</v>
      </c>
      <c r="G33">
        <v>201710</v>
      </c>
      <c r="H33" s="8" t="str">
        <f t="shared" si="0"/>
        <v>Aqsa  Nazir</v>
      </c>
      <c r="I33">
        <v>29358600442</v>
      </c>
      <c r="J33" t="s">
        <v>36</v>
      </c>
    </row>
    <row r="34" spans="1:10" x14ac:dyDescent="0.2">
      <c r="A34">
        <v>28481807826</v>
      </c>
      <c r="B34">
        <v>210005303</v>
      </c>
      <c r="C34" t="s">
        <v>326</v>
      </c>
      <c r="D34" t="s">
        <v>383</v>
      </c>
      <c r="E34" t="s">
        <v>384</v>
      </c>
      <c r="F34">
        <v>201820</v>
      </c>
      <c r="G34">
        <v>201710</v>
      </c>
      <c r="H34" s="8" t="str">
        <f t="shared" si="0"/>
        <v>Omar Mohamed Marzouk Ibrahim</v>
      </c>
      <c r="I34">
        <v>28481807826</v>
      </c>
      <c r="J34" t="s">
        <v>122</v>
      </c>
    </row>
    <row r="35" spans="1:10" x14ac:dyDescent="0.2">
      <c r="A35">
        <v>26284000198</v>
      </c>
      <c r="B35">
        <v>210007551</v>
      </c>
      <c r="C35" t="s">
        <v>385</v>
      </c>
      <c r="E35" t="s">
        <v>386</v>
      </c>
      <c r="F35">
        <v>201820</v>
      </c>
      <c r="G35">
        <v>201810</v>
      </c>
      <c r="H35" s="8" t="str">
        <f t="shared" si="0"/>
        <v>Saleh  Musleh</v>
      </c>
      <c r="I35">
        <v>26284000198</v>
      </c>
      <c r="J35" t="s">
        <v>137</v>
      </c>
    </row>
    <row r="36" spans="1:10" x14ac:dyDescent="0.2">
      <c r="A36">
        <v>27699900013</v>
      </c>
      <c r="B36">
        <v>210005172</v>
      </c>
      <c r="C36" t="s">
        <v>387</v>
      </c>
      <c r="D36" t="s">
        <v>388</v>
      </c>
      <c r="E36" t="s">
        <v>389</v>
      </c>
      <c r="F36">
        <v>201820</v>
      </c>
      <c r="G36">
        <v>201710</v>
      </c>
      <c r="H36" s="8" t="str">
        <f t="shared" si="0"/>
        <v>Wael Rady Mohamed Khalil Radwan</v>
      </c>
      <c r="I36">
        <v>27699900013</v>
      </c>
      <c r="J36" t="s">
        <v>86</v>
      </c>
    </row>
    <row r="37" spans="1:10" x14ac:dyDescent="0.2">
      <c r="A37">
        <v>28481809041</v>
      </c>
      <c r="B37">
        <v>210007436</v>
      </c>
      <c r="C37" t="s">
        <v>309</v>
      </c>
      <c r="D37" t="s">
        <v>390</v>
      </c>
      <c r="E37" t="s">
        <v>391</v>
      </c>
      <c r="F37">
        <v>201820</v>
      </c>
      <c r="G37">
        <v>201810</v>
      </c>
      <c r="H37" s="8" t="str">
        <f t="shared" si="0"/>
        <v>Ahmed Mosaad Eldaraa</v>
      </c>
      <c r="I37">
        <v>28481809041</v>
      </c>
      <c r="J37" t="s">
        <v>122</v>
      </c>
    </row>
    <row r="38" spans="1:10" x14ac:dyDescent="0.2">
      <c r="A38">
        <v>29235620528</v>
      </c>
      <c r="B38">
        <v>210004339</v>
      </c>
      <c r="C38" t="s">
        <v>392</v>
      </c>
      <c r="E38" t="s">
        <v>393</v>
      </c>
      <c r="F38">
        <v>201820</v>
      </c>
      <c r="G38">
        <v>201710</v>
      </c>
      <c r="H38" s="8" t="str">
        <f t="shared" si="0"/>
        <v>Dabeeruddin  Syed</v>
      </c>
      <c r="I38">
        <v>29235620528</v>
      </c>
      <c r="J38" t="s">
        <v>62</v>
      </c>
    </row>
    <row r="39" spans="1:10" x14ac:dyDescent="0.2">
      <c r="A39">
        <v>28763400514</v>
      </c>
      <c r="B39">
        <v>210008017</v>
      </c>
      <c r="C39" t="s">
        <v>394</v>
      </c>
      <c r="D39" t="s">
        <v>395</v>
      </c>
      <c r="E39" t="s">
        <v>396</v>
      </c>
      <c r="F39">
        <v>201820</v>
      </c>
      <c r="G39">
        <v>201810</v>
      </c>
      <c r="H39" s="8" t="str">
        <f t="shared" si="0"/>
        <v>Aljazi Nasseer Aljabor</v>
      </c>
      <c r="I39">
        <v>28763400514</v>
      </c>
      <c r="J39" t="s">
        <v>207</v>
      </c>
    </row>
    <row r="40" spans="1:10" x14ac:dyDescent="0.2">
      <c r="A40">
        <v>28881811099</v>
      </c>
      <c r="B40">
        <v>210008039</v>
      </c>
      <c r="C40" t="s">
        <v>397</v>
      </c>
      <c r="E40" t="s">
        <v>398</v>
      </c>
      <c r="F40">
        <v>201820</v>
      </c>
      <c r="G40">
        <v>201810</v>
      </c>
      <c r="H40" s="8" t="str">
        <f t="shared" si="0"/>
        <v>Anas  Abdel Rahman</v>
      </c>
      <c r="I40">
        <v>28881811099</v>
      </c>
      <c r="J40" t="s">
        <v>122</v>
      </c>
    </row>
    <row r="41" spans="1:10" x14ac:dyDescent="0.2">
      <c r="A41">
        <v>29263404368</v>
      </c>
      <c r="B41">
        <v>210005068</v>
      </c>
      <c r="C41" t="s">
        <v>399</v>
      </c>
      <c r="D41" t="s">
        <v>400</v>
      </c>
      <c r="E41" t="s">
        <v>401</v>
      </c>
      <c r="F41">
        <v>201820</v>
      </c>
      <c r="G41">
        <v>201710</v>
      </c>
      <c r="H41" s="8" t="str">
        <f t="shared" si="0"/>
        <v>Abdulaziz Yousuf Al-Homaid</v>
      </c>
      <c r="I41">
        <v>29263404368</v>
      </c>
      <c r="J41" t="s">
        <v>207</v>
      </c>
    </row>
    <row r="42" spans="1:10" x14ac:dyDescent="0.2">
      <c r="A42">
        <v>29163402686</v>
      </c>
      <c r="B42">
        <v>210005331</v>
      </c>
      <c r="C42" t="s">
        <v>402</v>
      </c>
      <c r="D42" t="s">
        <v>360</v>
      </c>
      <c r="E42" t="s">
        <v>403</v>
      </c>
      <c r="F42">
        <v>201820</v>
      </c>
      <c r="G42">
        <v>201710</v>
      </c>
      <c r="H42" s="8" t="str">
        <f t="shared" si="0"/>
        <v>Noora Mohammed Al-Maslamani</v>
      </c>
      <c r="I42">
        <v>29163402686</v>
      </c>
      <c r="J42" t="s">
        <v>207</v>
      </c>
    </row>
    <row r="43" spans="1:10" x14ac:dyDescent="0.2">
      <c r="A43">
        <v>29081801098</v>
      </c>
      <c r="B43">
        <v>210005423</v>
      </c>
      <c r="C43" t="s">
        <v>404</v>
      </c>
      <c r="D43" t="s">
        <v>405</v>
      </c>
      <c r="E43" t="s">
        <v>406</v>
      </c>
      <c r="F43">
        <v>201820</v>
      </c>
      <c r="G43">
        <v>201710</v>
      </c>
      <c r="H43" s="8" t="str">
        <f t="shared" si="0"/>
        <v>Shaymaa Fawzi Khalifa</v>
      </c>
      <c r="I43">
        <v>29081801098</v>
      </c>
      <c r="J43" t="s">
        <v>122</v>
      </c>
    </row>
    <row r="44" spans="1:10" x14ac:dyDescent="0.2">
      <c r="A44">
        <v>29363404074</v>
      </c>
      <c r="B44">
        <v>210005441</v>
      </c>
      <c r="C44" t="s">
        <v>407</v>
      </c>
      <c r="E44" t="s">
        <v>408</v>
      </c>
      <c r="F44">
        <v>201820</v>
      </c>
      <c r="G44">
        <v>201710</v>
      </c>
      <c r="H44" s="8" t="str">
        <f t="shared" si="0"/>
        <v>Alanood  Alkuwari</v>
      </c>
      <c r="I44">
        <v>29363404074</v>
      </c>
      <c r="J44" t="s">
        <v>207</v>
      </c>
    </row>
    <row r="45" spans="1:10" x14ac:dyDescent="0.2">
      <c r="A45">
        <v>29563404777</v>
      </c>
      <c r="B45">
        <v>210006204</v>
      </c>
      <c r="C45" t="s">
        <v>409</v>
      </c>
      <c r="E45" t="s">
        <v>410</v>
      </c>
      <c r="F45">
        <v>201820</v>
      </c>
      <c r="G45">
        <v>201810</v>
      </c>
      <c r="H45" s="8" t="str">
        <f t="shared" si="0"/>
        <v>Sarah  Al Hussaini</v>
      </c>
      <c r="I45">
        <v>29563404777</v>
      </c>
      <c r="J45" t="s">
        <v>207</v>
      </c>
    </row>
    <row r="46" spans="1:10" x14ac:dyDescent="0.2">
      <c r="A46">
        <v>29463401652</v>
      </c>
      <c r="B46">
        <v>210007942</v>
      </c>
      <c r="C46" t="s">
        <v>402</v>
      </c>
      <c r="E46" t="s">
        <v>411</v>
      </c>
      <c r="F46">
        <v>201820</v>
      </c>
      <c r="G46">
        <v>201810</v>
      </c>
      <c r="H46" s="8" t="str">
        <f t="shared" si="0"/>
        <v>Noora  Al-Mulla</v>
      </c>
      <c r="I46">
        <v>29463401652</v>
      </c>
      <c r="J46" t="s">
        <v>207</v>
      </c>
    </row>
    <row r="47" spans="1:10" x14ac:dyDescent="0.2">
      <c r="A47">
        <v>29235620532</v>
      </c>
      <c r="B47">
        <v>210004883</v>
      </c>
      <c r="C47" t="s">
        <v>412</v>
      </c>
      <c r="E47" t="s">
        <v>413</v>
      </c>
      <c r="F47">
        <v>201820</v>
      </c>
      <c r="G47">
        <v>201710</v>
      </c>
      <c r="H47" s="8" t="str">
        <f t="shared" si="0"/>
        <v>Ameema  Zainab</v>
      </c>
      <c r="I47">
        <v>29235620532</v>
      </c>
      <c r="J47" t="s">
        <v>62</v>
      </c>
    </row>
    <row r="48" spans="1:10" x14ac:dyDescent="0.2">
      <c r="A48">
        <v>29299900393</v>
      </c>
      <c r="B48">
        <v>210005071</v>
      </c>
      <c r="C48" t="s">
        <v>414</v>
      </c>
      <c r="D48" t="s">
        <v>415</v>
      </c>
      <c r="E48" t="s">
        <v>416</v>
      </c>
      <c r="F48">
        <v>201820</v>
      </c>
      <c r="G48">
        <v>201710</v>
      </c>
      <c r="H48" s="8" t="str">
        <f t="shared" si="0"/>
        <v>ALI KHALIL ELDOUS</v>
      </c>
      <c r="I48">
        <v>29299900393</v>
      </c>
      <c r="J48" t="s">
        <v>86</v>
      </c>
    </row>
    <row r="49" spans="1:10" x14ac:dyDescent="0.2">
      <c r="A49">
        <v>27768200192</v>
      </c>
      <c r="B49">
        <v>210005765</v>
      </c>
      <c r="C49" t="s">
        <v>417</v>
      </c>
      <c r="E49" t="s">
        <v>418</v>
      </c>
      <c r="F49">
        <v>201820</v>
      </c>
      <c r="G49">
        <v>201810</v>
      </c>
      <c r="H49" s="8" t="str">
        <f t="shared" si="0"/>
        <v>sharoug  alkhater</v>
      </c>
      <c r="I49">
        <v>27768200192</v>
      </c>
      <c r="J49" t="s">
        <v>207</v>
      </c>
    </row>
    <row r="50" spans="1:10" x14ac:dyDescent="0.2">
      <c r="A50">
        <v>29458601672</v>
      </c>
      <c r="B50">
        <v>210008040</v>
      </c>
      <c r="C50" t="s">
        <v>419</v>
      </c>
      <c r="E50" t="s">
        <v>420</v>
      </c>
      <c r="F50">
        <v>201820</v>
      </c>
      <c r="G50">
        <v>201810</v>
      </c>
      <c r="H50" s="8" t="str">
        <f t="shared" si="0"/>
        <v>Faran  Farooq</v>
      </c>
      <c r="I50">
        <v>29458601672</v>
      </c>
      <c r="J50" t="s">
        <v>36</v>
      </c>
    </row>
    <row r="51" spans="1:10" x14ac:dyDescent="0.2">
      <c r="A51">
        <v>29063403595</v>
      </c>
      <c r="B51">
        <v>210005329</v>
      </c>
      <c r="C51" t="s">
        <v>421</v>
      </c>
      <c r="D51" t="s">
        <v>326</v>
      </c>
      <c r="E51" t="s">
        <v>422</v>
      </c>
      <c r="F51">
        <v>201820</v>
      </c>
      <c r="G51">
        <v>201710</v>
      </c>
      <c r="H51" s="8" t="str">
        <f t="shared" si="0"/>
        <v>Afaf Omar AlSherawi</v>
      </c>
      <c r="I51">
        <v>29063403595</v>
      </c>
      <c r="J51" t="s">
        <v>207</v>
      </c>
    </row>
    <row r="52" spans="1:10" x14ac:dyDescent="0.2">
      <c r="A52">
        <v>29473600123</v>
      </c>
      <c r="B52">
        <v>210007817</v>
      </c>
      <c r="C52" t="s">
        <v>423</v>
      </c>
      <c r="E52" t="s">
        <v>424</v>
      </c>
      <c r="F52">
        <v>201820</v>
      </c>
      <c r="G52">
        <v>201810</v>
      </c>
      <c r="H52" s="8" t="str">
        <f t="shared" si="0"/>
        <v>Israa  Elbashir</v>
      </c>
      <c r="I52">
        <v>29473600123</v>
      </c>
      <c r="J52" t="s">
        <v>56</v>
      </c>
    </row>
    <row r="53" spans="1:10" x14ac:dyDescent="0.2">
      <c r="A53">
        <v>28336400369</v>
      </c>
      <c r="B53">
        <v>210008024</v>
      </c>
      <c r="C53" t="s">
        <v>425</v>
      </c>
      <c r="D53" t="s">
        <v>426</v>
      </c>
      <c r="E53" t="s">
        <v>427</v>
      </c>
      <c r="F53">
        <v>201820</v>
      </c>
      <c r="G53">
        <v>201810</v>
      </c>
      <c r="H53" s="8" t="str">
        <f t="shared" si="0"/>
        <v>Dalal Abdureda Alsharshani</v>
      </c>
      <c r="I53">
        <v>28336400369</v>
      </c>
      <c r="J53" t="s">
        <v>207</v>
      </c>
    </row>
    <row r="54" spans="1:10" x14ac:dyDescent="0.2">
      <c r="A54">
        <v>29540000180</v>
      </c>
      <c r="B54">
        <v>210007522</v>
      </c>
      <c r="C54" t="s">
        <v>428</v>
      </c>
      <c r="D54" t="s">
        <v>429</v>
      </c>
      <c r="E54" t="s">
        <v>430</v>
      </c>
      <c r="F54">
        <v>201820</v>
      </c>
      <c r="G54">
        <v>201810</v>
      </c>
      <c r="H54" s="8" t="str">
        <f t="shared" si="0"/>
        <v>Nuha Taysir Swaidan</v>
      </c>
      <c r="I54">
        <v>29540000180</v>
      </c>
      <c r="J54" t="s">
        <v>96</v>
      </c>
    </row>
    <row r="55" spans="1:10" x14ac:dyDescent="0.2">
      <c r="A55">
        <v>28340000155</v>
      </c>
      <c r="B55">
        <v>210008069</v>
      </c>
      <c r="C55" t="s">
        <v>431</v>
      </c>
      <c r="D55" t="s">
        <v>432</v>
      </c>
      <c r="E55" t="s">
        <v>433</v>
      </c>
      <c r="F55">
        <v>201820</v>
      </c>
      <c r="G55">
        <v>201810</v>
      </c>
      <c r="H55" s="8" t="str">
        <f t="shared" si="0"/>
        <v>Zenat Mohmmd Kanfosh</v>
      </c>
      <c r="I55">
        <v>28340000155</v>
      </c>
      <c r="J55" t="s">
        <v>96</v>
      </c>
    </row>
    <row r="56" spans="1:10" x14ac:dyDescent="0.2">
      <c r="A56">
        <v>28508000349</v>
      </c>
      <c r="B56">
        <v>210007494</v>
      </c>
      <c r="C56" t="s">
        <v>434</v>
      </c>
      <c r="D56" t="s">
        <v>435</v>
      </c>
      <c r="E56" t="s">
        <v>436</v>
      </c>
      <c r="F56">
        <v>201820</v>
      </c>
      <c r="G56">
        <v>201810</v>
      </c>
      <c r="H56" s="8" t="str">
        <f t="shared" si="0"/>
        <v>IDRIS OMER MOHAMMED</v>
      </c>
      <c r="I56">
        <v>28508000349</v>
      </c>
      <c r="J56" t="s">
        <v>192</v>
      </c>
    </row>
    <row r="57" spans="1:10" x14ac:dyDescent="0.2">
      <c r="A57">
        <v>29370600178</v>
      </c>
      <c r="B57">
        <v>210008023</v>
      </c>
      <c r="C57" t="s">
        <v>437</v>
      </c>
      <c r="D57" t="s">
        <v>438</v>
      </c>
      <c r="E57" t="s">
        <v>439</v>
      </c>
      <c r="F57">
        <v>201820</v>
      </c>
      <c r="G57">
        <v>201810</v>
      </c>
      <c r="H57" s="8" t="str">
        <f t="shared" si="0"/>
        <v>Munira Ali Aden</v>
      </c>
      <c r="I57">
        <v>29370600178</v>
      </c>
      <c r="J57" t="s">
        <v>440</v>
      </c>
    </row>
    <row r="58" spans="1:10" x14ac:dyDescent="0.2">
      <c r="A58">
        <v>29540000179</v>
      </c>
      <c r="B58">
        <v>210006692</v>
      </c>
      <c r="C58" t="s">
        <v>441</v>
      </c>
      <c r="E58" t="s">
        <v>442</v>
      </c>
      <c r="F58">
        <v>201820</v>
      </c>
      <c r="G58">
        <v>201810</v>
      </c>
      <c r="H58" s="8" t="str">
        <f t="shared" si="0"/>
        <v>Areej  Mesleh</v>
      </c>
      <c r="I58">
        <v>29540000179</v>
      </c>
      <c r="J58" t="s">
        <v>96</v>
      </c>
    </row>
    <row r="59" spans="1:10" x14ac:dyDescent="0.2">
      <c r="A59">
        <v>28673600922</v>
      </c>
      <c r="B59">
        <v>210007239</v>
      </c>
      <c r="C59" t="s">
        <v>443</v>
      </c>
      <c r="E59" t="s">
        <v>321</v>
      </c>
      <c r="F59">
        <v>201820</v>
      </c>
      <c r="G59">
        <v>201810</v>
      </c>
      <c r="H59" s="8" t="str">
        <f t="shared" si="0"/>
        <v>Naela  Mahmoud</v>
      </c>
      <c r="I59">
        <v>28673600922</v>
      </c>
      <c r="J59" t="s">
        <v>56</v>
      </c>
    </row>
    <row r="60" spans="1:10" x14ac:dyDescent="0.2">
      <c r="A60">
        <v>28342200049</v>
      </c>
      <c r="B60">
        <v>210004888</v>
      </c>
      <c r="C60" t="s">
        <v>321</v>
      </c>
      <c r="D60" t="s">
        <v>306</v>
      </c>
      <c r="E60" t="s">
        <v>444</v>
      </c>
      <c r="F60">
        <v>201820</v>
      </c>
      <c r="G60">
        <v>201710</v>
      </c>
      <c r="H60" s="8" t="str">
        <f t="shared" si="0"/>
        <v>Mahmoud Mohamed El Achi</v>
      </c>
      <c r="I60">
        <v>28342200049</v>
      </c>
      <c r="J60" t="s">
        <v>371</v>
      </c>
    </row>
    <row r="61" spans="1:10" x14ac:dyDescent="0.2">
      <c r="A61">
        <v>28876000059</v>
      </c>
      <c r="B61">
        <v>210007524</v>
      </c>
      <c r="C61" t="s">
        <v>445</v>
      </c>
      <c r="E61" t="s">
        <v>446</v>
      </c>
      <c r="F61">
        <v>201820</v>
      </c>
      <c r="G61">
        <v>201810</v>
      </c>
      <c r="H61" s="8" t="str">
        <f t="shared" si="0"/>
        <v>Sura  Takiddin</v>
      </c>
      <c r="I61">
        <v>28876000059</v>
      </c>
      <c r="J61" t="s">
        <v>77</v>
      </c>
    </row>
    <row r="62" spans="1:10" x14ac:dyDescent="0.2">
      <c r="A62">
        <v>28863401330</v>
      </c>
      <c r="B62">
        <v>210005070</v>
      </c>
      <c r="C62" t="s">
        <v>385</v>
      </c>
      <c r="E62" t="s">
        <v>447</v>
      </c>
      <c r="F62">
        <v>201820</v>
      </c>
      <c r="G62">
        <v>201710</v>
      </c>
      <c r="H62" s="8" t="str">
        <f t="shared" si="0"/>
        <v>Saleh  Almannai</v>
      </c>
      <c r="I62">
        <v>28863401330</v>
      </c>
      <c r="J62" t="s">
        <v>207</v>
      </c>
    </row>
    <row r="63" spans="1:10" x14ac:dyDescent="0.2">
      <c r="A63">
        <v>28963404316</v>
      </c>
      <c r="B63">
        <v>210005405</v>
      </c>
      <c r="C63" t="s">
        <v>399</v>
      </c>
      <c r="E63" t="s">
        <v>448</v>
      </c>
      <c r="F63">
        <v>201820</v>
      </c>
      <c r="G63">
        <v>201710</v>
      </c>
      <c r="H63" s="8" t="str">
        <f t="shared" si="0"/>
        <v>Abdulaziz  Al-Thani</v>
      </c>
      <c r="I63">
        <v>28963404316</v>
      </c>
      <c r="J63" t="s">
        <v>207</v>
      </c>
    </row>
    <row r="64" spans="1:10" x14ac:dyDescent="0.2">
      <c r="A64">
        <v>29363401576</v>
      </c>
      <c r="B64">
        <v>210005410</v>
      </c>
      <c r="C64" t="s">
        <v>449</v>
      </c>
      <c r="E64" t="s">
        <v>450</v>
      </c>
      <c r="F64">
        <v>201820</v>
      </c>
      <c r="G64">
        <v>201710</v>
      </c>
      <c r="H64" s="8" t="str">
        <f t="shared" si="0"/>
        <v>Maryam  Al-Fehani</v>
      </c>
      <c r="I64">
        <v>29363401576</v>
      </c>
      <c r="J64" t="s">
        <v>207</v>
      </c>
    </row>
    <row r="65" spans="1:10" x14ac:dyDescent="0.2">
      <c r="A65">
        <v>28363401526</v>
      </c>
      <c r="B65">
        <v>210005393</v>
      </c>
      <c r="C65" t="s">
        <v>451</v>
      </c>
      <c r="D65" t="s">
        <v>360</v>
      </c>
      <c r="E65" t="s">
        <v>452</v>
      </c>
      <c r="F65">
        <v>201820</v>
      </c>
      <c r="G65">
        <v>201710</v>
      </c>
      <c r="H65" s="8" t="str">
        <f t="shared" si="0"/>
        <v>Eman Mohammed Radi</v>
      </c>
      <c r="I65">
        <v>28363401526</v>
      </c>
      <c r="J65" t="s">
        <v>207</v>
      </c>
    </row>
    <row r="66" spans="1:10" x14ac:dyDescent="0.2">
      <c r="A66">
        <v>29358600740</v>
      </c>
      <c r="B66">
        <v>210005257</v>
      </c>
      <c r="C66" t="s">
        <v>453</v>
      </c>
      <c r="E66" t="s">
        <v>454</v>
      </c>
      <c r="F66">
        <v>201820</v>
      </c>
      <c r="G66">
        <v>201710</v>
      </c>
      <c r="H66" s="8" t="str">
        <f t="shared" si="0"/>
        <v>Talal  Shoeb</v>
      </c>
      <c r="I66">
        <v>29358600740</v>
      </c>
      <c r="J66" t="s">
        <v>36</v>
      </c>
    </row>
    <row r="67" spans="1:10" x14ac:dyDescent="0.2">
      <c r="A67">
        <v>28599900087</v>
      </c>
      <c r="B67">
        <v>210005180</v>
      </c>
      <c r="C67" t="s">
        <v>451</v>
      </c>
      <c r="D67" t="s">
        <v>306</v>
      </c>
      <c r="E67" t="s">
        <v>455</v>
      </c>
      <c r="F67">
        <v>201820</v>
      </c>
      <c r="G67">
        <v>201710</v>
      </c>
      <c r="H67" s="8" t="str">
        <f t="shared" si="0"/>
        <v>Eman Mohamed Abouzohri</v>
      </c>
      <c r="I67">
        <v>28599900087</v>
      </c>
      <c r="J67" t="s">
        <v>207</v>
      </c>
    </row>
    <row r="68" spans="1:10" x14ac:dyDescent="0.2">
      <c r="A68">
        <v>29063402028</v>
      </c>
      <c r="B68">
        <v>210005171</v>
      </c>
      <c r="C68" t="s">
        <v>309</v>
      </c>
      <c r="D68" t="s">
        <v>456</v>
      </c>
      <c r="E68" t="s">
        <v>457</v>
      </c>
      <c r="F68">
        <v>201820</v>
      </c>
      <c r="G68">
        <v>201710</v>
      </c>
      <c r="H68" s="8" t="str">
        <f t="shared" ref="H68:H131" si="1">CONCATENATE(C68," ",D68," ",E68)</f>
        <v>Ahmed Khalil Abdulla</v>
      </c>
      <c r="I68">
        <v>29063402028</v>
      </c>
      <c r="J68" t="s">
        <v>207</v>
      </c>
    </row>
    <row r="69" spans="1:10" x14ac:dyDescent="0.2">
      <c r="A69">
        <v>29463401465</v>
      </c>
      <c r="B69">
        <v>210008123</v>
      </c>
      <c r="C69" t="s">
        <v>458</v>
      </c>
      <c r="D69" t="s">
        <v>321</v>
      </c>
      <c r="E69" t="s">
        <v>459</v>
      </c>
      <c r="F69">
        <v>201820</v>
      </c>
      <c r="G69">
        <v>201810</v>
      </c>
      <c r="H69" s="8" t="str">
        <f t="shared" si="1"/>
        <v>Adnan Mahmoud Fekri</v>
      </c>
      <c r="I69">
        <v>29463401465</v>
      </c>
      <c r="J69" t="s">
        <v>207</v>
      </c>
    </row>
    <row r="70" spans="1:10" x14ac:dyDescent="0.2">
      <c r="A70">
        <v>29363403828</v>
      </c>
      <c r="B70">
        <v>210008035</v>
      </c>
      <c r="C70" t="s">
        <v>460</v>
      </c>
      <c r="D70" t="s">
        <v>461</v>
      </c>
      <c r="E70" t="s">
        <v>462</v>
      </c>
      <c r="F70">
        <v>201820</v>
      </c>
      <c r="G70">
        <v>201810</v>
      </c>
      <c r="H70" s="8" t="str">
        <f t="shared" si="1"/>
        <v>Yousef Eassa Al-Shriem</v>
      </c>
      <c r="I70">
        <v>29363403828</v>
      </c>
      <c r="J70" t="s">
        <v>207</v>
      </c>
    </row>
    <row r="71" spans="1:10" x14ac:dyDescent="0.2">
      <c r="A71">
        <v>29163400888</v>
      </c>
      <c r="B71">
        <v>210008016</v>
      </c>
      <c r="C71" t="s">
        <v>305</v>
      </c>
      <c r="D71" t="s">
        <v>463</v>
      </c>
      <c r="E71" t="s">
        <v>464</v>
      </c>
      <c r="F71">
        <v>201820</v>
      </c>
      <c r="G71">
        <v>201810</v>
      </c>
      <c r="H71" s="8" t="str">
        <f t="shared" si="1"/>
        <v>Abdulrahman Misfer Al-Hababi</v>
      </c>
      <c r="I71">
        <v>29163400888</v>
      </c>
      <c r="J71" t="s">
        <v>207</v>
      </c>
    </row>
    <row r="72" spans="1:10" x14ac:dyDescent="0.2">
      <c r="A72">
        <v>29458601621</v>
      </c>
      <c r="B72">
        <v>210007878</v>
      </c>
      <c r="C72" t="s">
        <v>465</v>
      </c>
      <c r="E72" t="s">
        <v>466</v>
      </c>
      <c r="F72">
        <v>201820</v>
      </c>
      <c r="G72">
        <v>201810</v>
      </c>
      <c r="H72" s="8" t="str">
        <f t="shared" si="1"/>
        <v>Syed Hassan  Mehdi</v>
      </c>
      <c r="I72">
        <v>29458601621</v>
      </c>
      <c r="J72" t="s">
        <v>36</v>
      </c>
    </row>
    <row r="73" spans="1:10" x14ac:dyDescent="0.2">
      <c r="A73">
        <v>29435601181</v>
      </c>
      <c r="B73">
        <v>210005297</v>
      </c>
      <c r="C73" t="s">
        <v>467</v>
      </c>
      <c r="D73" t="s">
        <v>468</v>
      </c>
      <c r="E73" t="s">
        <v>469</v>
      </c>
      <c r="F73">
        <v>201820</v>
      </c>
      <c r="G73">
        <v>201710</v>
      </c>
      <c r="H73" s="8" t="str">
        <f t="shared" si="1"/>
        <v>Priyanka GopalSinh Dodia</v>
      </c>
      <c r="I73">
        <v>29435601181</v>
      </c>
      <c r="J73" t="s">
        <v>62</v>
      </c>
    </row>
    <row r="74" spans="1:10" x14ac:dyDescent="0.2">
      <c r="A74">
        <v>28763402948</v>
      </c>
      <c r="B74">
        <v>210005412</v>
      </c>
      <c r="C74" t="s">
        <v>470</v>
      </c>
      <c r="D74" t="s">
        <v>309</v>
      </c>
      <c r="E74" t="s">
        <v>471</v>
      </c>
      <c r="F74">
        <v>201820</v>
      </c>
      <c r="G74">
        <v>201710</v>
      </c>
      <c r="H74" s="8" t="str">
        <f t="shared" si="1"/>
        <v>Fatima Ahmed Saifaldeen</v>
      </c>
      <c r="I74">
        <v>28763402948</v>
      </c>
      <c r="J74" t="s">
        <v>207</v>
      </c>
    </row>
    <row r="75" spans="1:10" x14ac:dyDescent="0.2">
      <c r="A75">
        <v>29263402873</v>
      </c>
      <c r="B75">
        <v>210007875</v>
      </c>
      <c r="C75" t="s">
        <v>449</v>
      </c>
      <c r="D75" t="s">
        <v>472</v>
      </c>
      <c r="E75" t="s">
        <v>473</v>
      </c>
      <c r="F75">
        <v>201820</v>
      </c>
      <c r="G75">
        <v>201810</v>
      </c>
      <c r="H75" s="8" t="str">
        <f t="shared" si="1"/>
        <v>Maryam Jamal Al-Ammari</v>
      </c>
      <c r="I75">
        <v>29263402873</v>
      </c>
      <c r="J75" t="s">
        <v>207</v>
      </c>
    </row>
    <row r="76" spans="1:10" x14ac:dyDescent="0.2">
      <c r="A76">
        <v>28881800414</v>
      </c>
      <c r="B76">
        <v>210007516</v>
      </c>
      <c r="C76" t="s">
        <v>326</v>
      </c>
      <c r="D76" t="s">
        <v>474</v>
      </c>
      <c r="E76" t="s">
        <v>384</v>
      </c>
      <c r="F76">
        <v>201820</v>
      </c>
      <c r="G76">
        <v>201810</v>
      </c>
      <c r="H76" s="8" t="str">
        <f t="shared" si="1"/>
        <v>Omar Adel Ibrahim</v>
      </c>
      <c r="I76">
        <v>28881800414</v>
      </c>
      <c r="J76" t="s">
        <v>122</v>
      </c>
    </row>
    <row r="77" spans="1:10" x14ac:dyDescent="0.2">
      <c r="A77">
        <v>29363400090</v>
      </c>
      <c r="B77">
        <v>210005327</v>
      </c>
      <c r="C77" t="s">
        <v>399</v>
      </c>
      <c r="D77" t="s">
        <v>475</v>
      </c>
      <c r="E77" t="s">
        <v>476</v>
      </c>
      <c r="F77">
        <v>201820</v>
      </c>
      <c r="G77">
        <v>201710</v>
      </c>
      <c r="H77" s="8" t="str">
        <f t="shared" si="1"/>
        <v>Abdulaziz Hamed Al-Marwani</v>
      </c>
      <c r="I77">
        <v>29363400090</v>
      </c>
      <c r="J77" t="s">
        <v>207</v>
      </c>
    </row>
    <row r="78" spans="1:10" x14ac:dyDescent="0.2">
      <c r="A78">
        <v>29440000587</v>
      </c>
      <c r="B78">
        <v>210005386</v>
      </c>
      <c r="C78" t="s">
        <v>477</v>
      </c>
      <c r="D78" t="s">
        <v>337</v>
      </c>
      <c r="E78" t="s">
        <v>478</v>
      </c>
      <c r="F78">
        <v>201820</v>
      </c>
      <c r="G78">
        <v>201710</v>
      </c>
      <c r="H78" s="8" t="str">
        <f t="shared" si="1"/>
        <v>Aseel Ahmad Ghazal</v>
      </c>
      <c r="I78">
        <v>29440000587</v>
      </c>
      <c r="J78" t="s">
        <v>96</v>
      </c>
    </row>
    <row r="79" spans="1:10" x14ac:dyDescent="0.2">
      <c r="A79">
        <v>29299900234</v>
      </c>
      <c r="B79">
        <v>210005578</v>
      </c>
      <c r="C79" t="s">
        <v>479</v>
      </c>
      <c r="E79" t="s">
        <v>480</v>
      </c>
      <c r="F79">
        <v>201820</v>
      </c>
      <c r="G79">
        <v>201810</v>
      </c>
      <c r="H79" s="8" t="str">
        <f t="shared" si="1"/>
        <v>Hala  Abou El Oula</v>
      </c>
      <c r="I79">
        <v>29299900234</v>
      </c>
      <c r="J79" t="s">
        <v>86</v>
      </c>
    </row>
    <row r="80" spans="1:10" x14ac:dyDescent="0.2">
      <c r="A80">
        <v>29088600352</v>
      </c>
      <c r="B80">
        <v>210006089</v>
      </c>
      <c r="C80" t="s">
        <v>481</v>
      </c>
      <c r="E80" t="s">
        <v>482</v>
      </c>
      <c r="F80">
        <v>201820</v>
      </c>
      <c r="G80">
        <v>201810</v>
      </c>
      <c r="H80" s="8" t="str">
        <f t="shared" si="1"/>
        <v>MOHAMMED M. A.  AL-SADI</v>
      </c>
      <c r="I80">
        <v>29088600352</v>
      </c>
      <c r="J80" t="s">
        <v>483</v>
      </c>
    </row>
    <row r="81" spans="1:10" x14ac:dyDescent="0.2">
      <c r="A81">
        <v>29263404698</v>
      </c>
      <c r="B81">
        <v>210005169</v>
      </c>
      <c r="C81" t="s">
        <v>337</v>
      </c>
      <c r="D81" t="s">
        <v>484</v>
      </c>
      <c r="E81" t="s">
        <v>408</v>
      </c>
      <c r="F81">
        <v>201820</v>
      </c>
      <c r="G81">
        <v>201710</v>
      </c>
      <c r="H81" s="8" t="str">
        <f t="shared" si="1"/>
        <v>Ahmad nasser Alkuwari</v>
      </c>
      <c r="I81">
        <v>29263404698</v>
      </c>
      <c r="J81" t="s">
        <v>207</v>
      </c>
    </row>
    <row r="82" spans="1:10" x14ac:dyDescent="0.2">
      <c r="A82">
        <v>28863401880</v>
      </c>
      <c r="B82">
        <v>210005380</v>
      </c>
      <c r="C82" t="s">
        <v>376</v>
      </c>
      <c r="D82" t="s">
        <v>485</v>
      </c>
      <c r="E82" t="s">
        <v>486</v>
      </c>
      <c r="F82">
        <v>201820</v>
      </c>
      <c r="G82">
        <v>201710</v>
      </c>
      <c r="H82" s="8" t="str">
        <f t="shared" si="1"/>
        <v>Amna Nasser Almejali</v>
      </c>
      <c r="I82">
        <v>28863401880</v>
      </c>
      <c r="J82" t="s">
        <v>207</v>
      </c>
    </row>
    <row r="83" spans="1:10" x14ac:dyDescent="0.2">
      <c r="A83">
        <v>28863400595</v>
      </c>
      <c r="B83">
        <v>210005417</v>
      </c>
      <c r="C83" t="s">
        <v>360</v>
      </c>
      <c r="D83" t="s">
        <v>461</v>
      </c>
      <c r="E83" t="s">
        <v>487</v>
      </c>
      <c r="F83">
        <v>201820</v>
      </c>
      <c r="G83">
        <v>201710</v>
      </c>
      <c r="H83" s="8" t="str">
        <f t="shared" si="1"/>
        <v>Mohammed Eassa Alshriem</v>
      </c>
      <c r="I83">
        <v>28863400595</v>
      </c>
      <c r="J83" t="s">
        <v>207</v>
      </c>
    </row>
    <row r="84" spans="1:10" x14ac:dyDescent="0.2">
      <c r="A84">
        <v>29363403811</v>
      </c>
      <c r="B84">
        <v>210005795</v>
      </c>
      <c r="C84" t="s">
        <v>324</v>
      </c>
      <c r="D84" t="s">
        <v>348</v>
      </c>
      <c r="E84" t="s">
        <v>488</v>
      </c>
      <c r="F84">
        <v>201820</v>
      </c>
      <c r="G84">
        <v>201810</v>
      </c>
      <c r="H84" s="8" t="str">
        <f t="shared" si="1"/>
        <v>Saeed Hamad Al-Marri</v>
      </c>
      <c r="I84">
        <v>29363403811</v>
      </c>
      <c r="J84" t="s">
        <v>207</v>
      </c>
    </row>
    <row r="85" spans="1:10" x14ac:dyDescent="0.2">
      <c r="A85">
        <v>28863402788</v>
      </c>
      <c r="B85">
        <v>210007826</v>
      </c>
      <c r="C85" t="s">
        <v>489</v>
      </c>
      <c r="D85" t="s">
        <v>490</v>
      </c>
      <c r="E85" t="s">
        <v>491</v>
      </c>
      <c r="F85">
        <v>201820</v>
      </c>
      <c r="G85">
        <v>201810</v>
      </c>
      <c r="H85" s="8" t="str">
        <f t="shared" si="1"/>
        <v>SHAHEEN SAAD AL-KAABI</v>
      </c>
      <c r="I85">
        <v>28863402788</v>
      </c>
      <c r="J85" t="s">
        <v>207</v>
      </c>
    </row>
    <row r="86" spans="1:10" x14ac:dyDescent="0.2">
      <c r="B86">
        <v>210008015</v>
      </c>
      <c r="C86" t="s">
        <v>492</v>
      </c>
      <c r="E86" t="s">
        <v>493</v>
      </c>
      <c r="F86">
        <v>201820</v>
      </c>
      <c r="G86">
        <v>201810</v>
      </c>
      <c r="H86" s="8" t="str">
        <f t="shared" si="1"/>
        <v>Essa  AlKubaisi</v>
      </c>
      <c r="J86" t="s">
        <v>207</v>
      </c>
    </row>
    <row r="87" spans="1:10" x14ac:dyDescent="0.2">
      <c r="B87">
        <v>210008037</v>
      </c>
      <c r="C87" t="s">
        <v>494</v>
      </c>
      <c r="D87" t="s">
        <v>306</v>
      </c>
      <c r="E87" t="s">
        <v>438</v>
      </c>
      <c r="F87">
        <v>201820</v>
      </c>
      <c r="G87">
        <v>201810</v>
      </c>
      <c r="H87" s="8" t="str">
        <f t="shared" si="1"/>
        <v>Isra Mohamed Ali</v>
      </c>
      <c r="J87" t="s">
        <v>200</v>
      </c>
    </row>
    <row r="88" spans="1:10" x14ac:dyDescent="0.2">
      <c r="A88">
        <v>29063403815</v>
      </c>
      <c r="B88">
        <v>210005286</v>
      </c>
      <c r="C88" t="s">
        <v>495</v>
      </c>
      <c r="E88" t="s">
        <v>496</v>
      </c>
      <c r="F88">
        <v>201820</v>
      </c>
      <c r="G88">
        <v>201710</v>
      </c>
      <c r="H88" s="8" t="str">
        <f t="shared" si="1"/>
        <v>Ghada  Mubarak</v>
      </c>
      <c r="I88">
        <v>29063403815</v>
      </c>
      <c r="J88" t="s">
        <v>207</v>
      </c>
    </row>
    <row r="89" spans="1:10" x14ac:dyDescent="0.2">
      <c r="A89">
        <v>29563404133</v>
      </c>
      <c r="B89">
        <v>210007510</v>
      </c>
      <c r="C89" t="s">
        <v>497</v>
      </c>
      <c r="D89" t="s">
        <v>498</v>
      </c>
      <c r="E89" t="s">
        <v>411</v>
      </c>
      <c r="F89">
        <v>201820</v>
      </c>
      <c r="G89">
        <v>201810</v>
      </c>
      <c r="H89" s="8" t="str">
        <f t="shared" si="1"/>
        <v>Aisha Abdulla H A Al-Mulla</v>
      </c>
      <c r="I89">
        <v>29563404133</v>
      </c>
      <c r="J89" t="s">
        <v>207</v>
      </c>
    </row>
    <row r="90" spans="1:10" x14ac:dyDescent="0.2">
      <c r="A90">
        <v>28335650815</v>
      </c>
      <c r="B90">
        <v>210006883</v>
      </c>
      <c r="C90" t="s">
        <v>499</v>
      </c>
      <c r="E90" t="s">
        <v>500</v>
      </c>
      <c r="F90">
        <v>201820</v>
      </c>
      <c r="G90">
        <v>201810</v>
      </c>
      <c r="H90" s="8" t="str">
        <f t="shared" si="1"/>
        <v>Gaurav  Thareja</v>
      </c>
      <c r="I90">
        <v>28335650815</v>
      </c>
      <c r="J90" t="s">
        <v>62</v>
      </c>
    </row>
    <row r="91" spans="1:10" x14ac:dyDescent="0.2">
      <c r="A91">
        <v>29140000221</v>
      </c>
      <c r="B91">
        <v>210003935</v>
      </c>
      <c r="C91" t="s">
        <v>350</v>
      </c>
      <c r="D91" t="s">
        <v>501</v>
      </c>
      <c r="E91" t="s">
        <v>502</v>
      </c>
      <c r="F91">
        <v>201820</v>
      </c>
      <c r="G91">
        <v>201610</v>
      </c>
      <c r="H91" s="8" t="str">
        <f t="shared" si="1"/>
        <v>Sara Fuad Ahmed Owaida</v>
      </c>
      <c r="I91">
        <v>29140000221</v>
      </c>
      <c r="J91" t="s">
        <v>96</v>
      </c>
    </row>
    <row r="92" spans="1:10" x14ac:dyDescent="0.2">
      <c r="A92">
        <v>29476000237</v>
      </c>
      <c r="B92">
        <v>210007511</v>
      </c>
      <c r="C92" t="s">
        <v>503</v>
      </c>
      <c r="D92" t="s">
        <v>504</v>
      </c>
      <c r="E92" t="s">
        <v>505</v>
      </c>
      <c r="F92">
        <v>201820</v>
      </c>
      <c r="G92">
        <v>201810</v>
      </c>
      <c r="H92" s="8" t="str">
        <f t="shared" si="1"/>
        <v>Rim Abdul Kader Mousa Bacha</v>
      </c>
      <c r="I92">
        <v>29476000237</v>
      </c>
      <c r="J92" t="s">
        <v>77</v>
      </c>
    </row>
    <row r="93" spans="1:10" x14ac:dyDescent="0.2">
      <c r="A93">
        <v>29573600364</v>
      </c>
      <c r="B93">
        <v>210006493</v>
      </c>
      <c r="C93" t="s">
        <v>506</v>
      </c>
      <c r="E93" t="s">
        <v>507</v>
      </c>
      <c r="F93">
        <v>201820</v>
      </c>
      <c r="G93">
        <v>201810</v>
      </c>
      <c r="H93" s="8" t="str">
        <f t="shared" si="1"/>
        <v>Asma  Elashi</v>
      </c>
      <c r="I93">
        <v>29573600364</v>
      </c>
      <c r="J93" t="s">
        <v>86</v>
      </c>
    </row>
    <row r="94" spans="1:10" x14ac:dyDescent="0.2">
      <c r="A94">
        <v>28663402865</v>
      </c>
      <c r="B94">
        <v>210005277</v>
      </c>
      <c r="C94" t="s">
        <v>366</v>
      </c>
      <c r="D94" t="s">
        <v>485</v>
      </c>
      <c r="E94" t="s">
        <v>508</v>
      </c>
      <c r="F94">
        <v>201820</v>
      </c>
      <c r="G94">
        <v>201710</v>
      </c>
      <c r="H94" s="8" t="str">
        <f t="shared" si="1"/>
        <v>Muna Nasser AL-Noubi</v>
      </c>
      <c r="I94">
        <v>28663402865</v>
      </c>
      <c r="J94" t="s">
        <v>207</v>
      </c>
    </row>
    <row r="95" spans="1:10" x14ac:dyDescent="0.2">
      <c r="A95">
        <v>28540000288</v>
      </c>
      <c r="B95">
        <v>210004429</v>
      </c>
      <c r="C95" t="s">
        <v>509</v>
      </c>
      <c r="D95" t="s">
        <v>321</v>
      </c>
      <c r="E95" t="s">
        <v>510</v>
      </c>
      <c r="F95">
        <v>201820</v>
      </c>
      <c r="G95">
        <v>201710</v>
      </c>
      <c r="H95" s="8" t="str">
        <f t="shared" si="1"/>
        <v>Yasmeen Mahmoud Salameh</v>
      </c>
      <c r="I95">
        <v>28540000288</v>
      </c>
      <c r="J95" t="s">
        <v>96</v>
      </c>
    </row>
    <row r="96" spans="1:10" x14ac:dyDescent="0.2">
      <c r="A96">
        <v>28563404076</v>
      </c>
      <c r="B96">
        <v>210004882</v>
      </c>
      <c r="C96" t="s">
        <v>449</v>
      </c>
      <c r="D96" t="s">
        <v>385</v>
      </c>
      <c r="E96" t="s">
        <v>511</v>
      </c>
      <c r="F96">
        <v>201820</v>
      </c>
      <c r="G96">
        <v>201710</v>
      </c>
      <c r="H96" s="8" t="str">
        <f t="shared" si="1"/>
        <v>Maryam Saleh Al Motawa</v>
      </c>
      <c r="I96">
        <v>28563404076</v>
      </c>
      <c r="J96" t="s">
        <v>207</v>
      </c>
    </row>
    <row r="97" spans="1:10" x14ac:dyDescent="0.2">
      <c r="A97">
        <v>29081800115</v>
      </c>
      <c r="B97">
        <v>210004449</v>
      </c>
      <c r="C97" t="s">
        <v>512</v>
      </c>
      <c r="D97" t="s">
        <v>513</v>
      </c>
      <c r="E97" t="s">
        <v>514</v>
      </c>
      <c r="F97">
        <v>201820</v>
      </c>
      <c r="G97">
        <v>201710</v>
      </c>
      <c r="H97" s="8" t="str">
        <f t="shared" si="1"/>
        <v>Karim Esmat Shalaby</v>
      </c>
      <c r="I97">
        <v>29081800115</v>
      </c>
      <c r="J97" t="s">
        <v>122</v>
      </c>
    </row>
    <row r="98" spans="1:10" x14ac:dyDescent="0.2">
      <c r="A98">
        <v>29435601629</v>
      </c>
      <c r="B98">
        <v>210004495</v>
      </c>
      <c r="C98" t="s">
        <v>515</v>
      </c>
      <c r="E98" t="s">
        <v>516</v>
      </c>
      <c r="F98">
        <v>201820</v>
      </c>
      <c r="G98">
        <v>201710</v>
      </c>
      <c r="H98" s="8" t="str">
        <f t="shared" si="1"/>
        <v>Bushra  Memon</v>
      </c>
      <c r="I98">
        <v>29435601629</v>
      </c>
      <c r="J98" t="s">
        <v>62</v>
      </c>
    </row>
    <row r="99" spans="1:10" x14ac:dyDescent="0.2">
      <c r="A99">
        <v>29163403820</v>
      </c>
      <c r="B99">
        <v>210005811</v>
      </c>
      <c r="C99" t="s">
        <v>517</v>
      </c>
      <c r="D99" t="s">
        <v>457</v>
      </c>
      <c r="E99" t="s">
        <v>518</v>
      </c>
      <c r="F99">
        <v>201820</v>
      </c>
      <c r="G99">
        <v>201810</v>
      </c>
      <c r="H99" s="8" t="str">
        <f t="shared" si="1"/>
        <v>Maha Abdulla AL-Thani</v>
      </c>
      <c r="I99">
        <v>29163403820</v>
      </c>
      <c r="J99" t="s">
        <v>207</v>
      </c>
    </row>
    <row r="100" spans="1:10" x14ac:dyDescent="0.2">
      <c r="A100">
        <v>28955400010</v>
      </c>
      <c r="B100">
        <v>210005072</v>
      </c>
      <c r="C100" t="s">
        <v>519</v>
      </c>
      <c r="D100" t="s">
        <v>520</v>
      </c>
      <c r="E100" t="s">
        <v>521</v>
      </c>
      <c r="F100">
        <v>201820</v>
      </c>
      <c r="G100">
        <v>201710</v>
      </c>
      <c r="H100" s="8" t="str">
        <f t="shared" si="1"/>
        <v>Heba Rashid Yasin</v>
      </c>
      <c r="I100">
        <v>28955400010</v>
      </c>
      <c r="J100" t="s">
        <v>118</v>
      </c>
    </row>
    <row r="101" spans="1:10" x14ac:dyDescent="0.2">
      <c r="B101">
        <v>210004411</v>
      </c>
      <c r="C101" t="s">
        <v>350</v>
      </c>
      <c r="E101" t="s">
        <v>522</v>
      </c>
      <c r="F101">
        <v>201820</v>
      </c>
      <c r="G101">
        <v>201710</v>
      </c>
      <c r="H101" s="8" t="str">
        <f t="shared" si="1"/>
        <v>Sara  ALTamimi</v>
      </c>
      <c r="J101" t="s">
        <v>207</v>
      </c>
    </row>
    <row r="102" spans="1:10" x14ac:dyDescent="0.2">
      <c r="A102">
        <v>29063402440</v>
      </c>
      <c r="B102">
        <v>210003998</v>
      </c>
      <c r="C102" t="s">
        <v>360</v>
      </c>
      <c r="D102" t="s">
        <v>384</v>
      </c>
      <c r="E102" t="s">
        <v>523</v>
      </c>
      <c r="F102">
        <v>201820</v>
      </c>
      <c r="G102">
        <v>201610</v>
      </c>
      <c r="H102" s="8" t="str">
        <f t="shared" si="1"/>
        <v>Mohammed Ibrahim Al-Housani</v>
      </c>
      <c r="I102">
        <v>29063402440</v>
      </c>
      <c r="J102" t="s">
        <v>207</v>
      </c>
    </row>
    <row r="103" spans="1:10" x14ac:dyDescent="0.2">
      <c r="A103">
        <v>29535600084</v>
      </c>
      <c r="B103">
        <v>210006683</v>
      </c>
      <c r="C103" t="s">
        <v>524</v>
      </c>
      <c r="E103" t="s">
        <v>525</v>
      </c>
      <c r="F103">
        <v>201820</v>
      </c>
      <c r="G103">
        <v>201810</v>
      </c>
      <c r="H103" s="8" t="str">
        <f t="shared" si="1"/>
        <v>Sabah  Mariyam</v>
      </c>
      <c r="I103">
        <v>29535600084</v>
      </c>
      <c r="J103" t="s">
        <v>62</v>
      </c>
    </row>
    <row r="104" spans="1:10" x14ac:dyDescent="0.2">
      <c r="A104">
        <v>29236800102</v>
      </c>
      <c r="B104">
        <v>210004829</v>
      </c>
      <c r="C104" t="s">
        <v>326</v>
      </c>
      <c r="D104" t="s">
        <v>526</v>
      </c>
      <c r="E104" t="s">
        <v>527</v>
      </c>
      <c r="F104">
        <v>201820</v>
      </c>
      <c r="G104">
        <v>201710</v>
      </c>
      <c r="H104" s="8" t="str">
        <f t="shared" si="1"/>
        <v>Omar Farook Alrawi</v>
      </c>
      <c r="I104">
        <v>29236800102</v>
      </c>
      <c r="J104" t="s">
        <v>528</v>
      </c>
    </row>
    <row r="105" spans="1:10" x14ac:dyDescent="0.2">
      <c r="A105">
        <v>29550400325</v>
      </c>
      <c r="B105">
        <v>210007214</v>
      </c>
      <c r="C105" t="s">
        <v>409</v>
      </c>
      <c r="E105" t="s">
        <v>529</v>
      </c>
      <c r="F105">
        <v>201820</v>
      </c>
      <c r="G105">
        <v>201810</v>
      </c>
      <c r="H105" s="8" t="str">
        <f t="shared" si="1"/>
        <v>Sarah  Namany</v>
      </c>
      <c r="I105">
        <v>29550400325</v>
      </c>
      <c r="J105" t="s">
        <v>144</v>
      </c>
    </row>
    <row r="106" spans="1:10" x14ac:dyDescent="0.2">
      <c r="A106">
        <v>29350400478</v>
      </c>
      <c r="B106">
        <v>210004971</v>
      </c>
      <c r="C106" t="s">
        <v>530</v>
      </c>
      <c r="E106" t="s">
        <v>531</v>
      </c>
      <c r="F106">
        <v>201820</v>
      </c>
      <c r="G106">
        <v>201710</v>
      </c>
      <c r="H106" s="8" t="str">
        <f t="shared" si="1"/>
        <v>Safae  Sali</v>
      </c>
      <c r="I106">
        <v>29350400478</v>
      </c>
      <c r="J106" t="s">
        <v>144</v>
      </c>
    </row>
    <row r="107" spans="1:10" x14ac:dyDescent="0.2">
      <c r="A107">
        <v>29163403535</v>
      </c>
      <c r="B107">
        <v>210005322</v>
      </c>
      <c r="C107" t="s">
        <v>449</v>
      </c>
      <c r="D107" t="s">
        <v>438</v>
      </c>
      <c r="E107" t="s">
        <v>532</v>
      </c>
      <c r="F107">
        <v>201820</v>
      </c>
      <c r="G107">
        <v>201810</v>
      </c>
      <c r="H107" s="8" t="str">
        <f t="shared" si="1"/>
        <v>Maryam Ali Al-Hail</v>
      </c>
      <c r="I107">
        <v>29163403535</v>
      </c>
      <c r="J107" t="s">
        <v>207</v>
      </c>
    </row>
    <row r="108" spans="1:10" x14ac:dyDescent="0.2">
      <c r="A108">
        <v>29063401228</v>
      </c>
      <c r="B108">
        <v>210004215</v>
      </c>
      <c r="C108" t="s">
        <v>350</v>
      </c>
      <c r="D108" t="s">
        <v>533</v>
      </c>
      <c r="E108" t="s">
        <v>534</v>
      </c>
      <c r="F108">
        <v>201820</v>
      </c>
      <c r="G108">
        <v>201610</v>
      </c>
      <c r="H108" s="8" t="str">
        <f t="shared" si="1"/>
        <v>Sara S. AlMulla</v>
      </c>
      <c r="I108">
        <v>29063401228</v>
      </c>
      <c r="J108" t="s">
        <v>207</v>
      </c>
    </row>
    <row r="109" spans="1:10" x14ac:dyDescent="0.2">
      <c r="A109">
        <v>29263403066</v>
      </c>
      <c r="B109">
        <v>210007429</v>
      </c>
      <c r="C109" t="s">
        <v>385</v>
      </c>
      <c r="E109" t="s">
        <v>535</v>
      </c>
      <c r="F109">
        <v>201820</v>
      </c>
      <c r="G109">
        <v>201810</v>
      </c>
      <c r="H109" s="8" t="str">
        <f t="shared" si="1"/>
        <v>Saleh  Al-Hor</v>
      </c>
      <c r="I109">
        <v>29263403066</v>
      </c>
      <c r="J109" t="s">
        <v>207</v>
      </c>
    </row>
    <row r="110" spans="1:10" x14ac:dyDescent="0.2">
      <c r="A110">
        <v>29163402921</v>
      </c>
      <c r="B110">
        <v>210004513</v>
      </c>
      <c r="C110" t="s">
        <v>497</v>
      </c>
      <c r="D110" t="s">
        <v>348</v>
      </c>
      <c r="E110" t="s">
        <v>536</v>
      </c>
      <c r="F110">
        <v>201820</v>
      </c>
      <c r="G110">
        <v>201710</v>
      </c>
      <c r="H110" s="8" t="str">
        <f t="shared" si="1"/>
        <v>Aisha Hamad Al-Rumaihi</v>
      </c>
      <c r="I110">
        <v>29163402921</v>
      </c>
      <c r="J110" t="s">
        <v>207</v>
      </c>
    </row>
    <row r="111" spans="1:10" x14ac:dyDescent="0.2">
      <c r="A111">
        <v>29363403169</v>
      </c>
      <c r="B111">
        <v>210005024</v>
      </c>
      <c r="C111" t="s">
        <v>537</v>
      </c>
      <c r="D111" t="s">
        <v>457</v>
      </c>
      <c r="E111" t="s">
        <v>538</v>
      </c>
      <c r="F111">
        <v>201820</v>
      </c>
      <c r="G111">
        <v>201710</v>
      </c>
      <c r="H111" s="8" t="str">
        <f t="shared" si="1"/>
        <v>Abdulwahab Abdulla Bukshaisha</v>
      </c>
      <c r="I111">
        <v>29363403169</v>
      </c>
      <c r="J111" t="s">
        <v>207</v>
      </c>
    </row>
    <row r="112" spans="1:10" x14ac:dyDescent="0.2">
      <c r="A112">
        <v>29363402315</v>
      </c>
      <c r="B112">
        <v>210005308</v>
      </c>
      <c r="C112" t="s">
        <v>539</v>
      </c>
      <c r="E112" t="s">
        <v>448</v>
      </c>
      <c r="F112">
        <v>201820</v>
      </c>
      <c r="G112">
        <v>201810</v>
      </c>
      <c r="H112" s="8" t="str">
        <f t="shared" si="1"/>
        <v>Wadha  Al-Thani</v>
      </c>
      <c r="I112">
        <v>29363402315</v>
      </c>
      <c r="J112" t="s">
        <v>207</v>
      </c>
    </row>
    <row r="113" spans="1:10" x14ac:dyDescent="0.2">
      <c r="B113">
        <v>210004514</v>
      </c>
      <c r="C113" t="s">
        <v>540</v>
      </c>
      <c r="D113" t="s">
        <v>460</v>
      </c>
      <c r="E113" t="s">
        <v>541</v>
      </c>
      <c r="F113">
        <v>201820</v>
      </c>
      <c r="G113">
        <v>201710</v>
      </c>
      <c r="H113" s="8" t="str">
        <f t="shared" si="1"/>
        <v>Meaad Yousef Al-Jassim</v>
      </c>
      <c r="J113" t="s">
        <v>207</v>
      </c>
    </row>
    <row r="114" spans="1:10" x14ac:dyDescent="0.2">
      <c r="A114">
        <v>29040001275</v>
      </c>
      <c r="B114">
        <v>210004675</v>
      </c>
      <c r="C114" t="s">
        <v>542</v>
      </c>
      <c r="E114" t="s">
        <v>543</v>
      </c>
      <c r="F114">
        <v>201820</v>
      </c>
      <c r="G114">
        <v>201710</v>
      </c>
      <c r="H114" s="8" t="str">
        <f t="shared" si="1"/>
        <v>Hani  Ababneh</v>
      </c>
      <c r="I114">
        <v>29040001275</v>
      </c>
      <c r="J114" t="s">
        <v>96</v>
      </c>
    </row>
    <row r="115" spans="1:10" x14ac:dyDescent="0.2">
      <c r="B115">
        <v>210007430</v>
      </c>
      <c r="C115" t="s">
        <v>544</v>
      </c>
      <c r="E115" t="s">
        <v>545</v>
      </c>
      <c r="F115">
        <v>201820</v>
      </c>
      <c r="G115">
        <v>201810</v>
      </c>
      <c r="H115" s="8" t="str">
        <f t="shared" si="1"/>
        <v>Shaikha  Al-Nuaimi</v>
      </c>
      <c r="J115" t="s">
        <v>207</v>
      </c>
    </row>
    <row r="116" spans="1:10" x14ac:dyDescent="0.2">
      <c r="A116">
        <v>29079200549</v>
      </c>
      <c r="B116">
        <v>210004803</v>
      </c>
      <c r="C116" t="s">
        <v>546</v>
      </c>
      <c r="D116" t="s">
        <v>547</v>
      </c>
      <c r="E116" t="s">
        <v>548</v>
      </c>
      <c r="F116">
        <v>201820</v>
      </c>
      <c r="G116">
        <v>201710</v>
      </c>
      <c r="H116" s="8" t="str">
        <f t="shared" si="1"/>
        <v>Ebubekir Sıddık Sahin</v>
      </c>
      <c r="I116">
        <v>29079200549</v>
      </c>
      <c r="J116" t="s">
        <v>50</v>
      </c>
    </row>
    <row r="117" spans="1:10" x14ac:dyDescent="0.2">
      <c r="A117">
        <v>28463401918</v>
      </c>
      <c r="B117">
        <v>210004039</v>
      </c>
      <c r="C117" t="s">
        <v>549</v>
      </c>
      <c r="D117" t="s">
        <v>550</v>
      </c>
      <c r="E117" t="s">
        <v>324</v>
      </c>
      <c r="F117">
        <v>201820</v>
      </c>
      <c r="G117">
        <v>201610</v>
      </c>
      <c r="H117" s="8" t="str">
        <f t="shared" si="1"/>
        <v>Balqes Mohsin Saeed</v>
      </c>
      <c r="I117">
        <v>28463401918</v>
      </c>
      <c r="J117" t="s">
        <v>207</v>
      </c>
    </row>
    <row r="118" spans="1:10" x14ac:dyDescent="0.2">
      <c r="A118">
        <v>28905006966</v>
      </c>
      <c r="B118">
        <v>210004673</v>
      </c>
      <c r="C118" t="s">
        <v>551</v>
      </c>
      <c r="E118" t="s">
        <v>552</v>
      </c>
      <c r="F118">
        <v>201820</v>
      </c>
      <c r="G118">
        <v>201710</v>
      </c>
      <c r="H118" s="8" t="str">
        <f t="shared" si="1"/>
        <v>Mehzabeen  Mannan</v>
      </c>
      <c r="I118">
        <v>28905006966</v>
      </c>
      <c r="J118" t="s">
        <v>133</v>
      </c>
    </row>
    <row r="119" spans="1:10" x14ac:dyDescent="0.2">
      <c r="A119">
        <v>28763401324</v>
      </c>
      <c r="B119">
        <v>210004677</v>
      </c>
      <c r="C119" t="s">
        <v>553</v>
      </c>
      <c r="D119" t="s">
        <v>554</v>
      </c>
      <c r="E119" t="s">
        <v>555</v>
      </c>
      <c r="F119">
        <v>201820</v>
      </c>
      <c r="G119">
        <v>201710</v>
      </c>
      <c r="H119" s="8" t="str">
        <f t="shared" si="1"/>
        <v>Khalid Saqr Alhajri</v>
      </c>
      <c r="I119">
        <v>28763401324</v>
      </c>
      <c r="J119" t="s">
        <v>207</v>
      </c>
    </row>
    <row r="120" spans="1:10" x14ac:dyDescent="0.2">
      <c r="A120">
        <v>28663400814</v>
      </c>
      <c r="B120">
        <v>210004511</v>
      </c>
      <c r="C120" t="s">
        <v>305</v>
      </c>
      <c r="E120" t="s">
        <v>556</v>
      </c>
      <c r="F120">
        <v>201820</v>
      </c>
      <c r="G120">
        <v>201710</v>
      </c>
      <c r="H120" s="8" t="str">
        <f t="shared" si="1"/>
        <v>Abdulrahman  Al tamimi</v>
      </c>
      <c r="I120">
        <v>28663400814</v>
      </c>
      <c r="J120" t="s">
        <v>207</v>
      </c>
    </row>
    <row r="121" spans="1:10" x14ac:dyDescent="0.2">
      <c r="A121">
        <v>28204800054</v>
      </c>
      <c r="B121">
        <v>210005476</v>
      </c>
      <c r="C121" t="s">
        <v>557</v>
      </c>
      <c r="D121" t="s">
        <v>385</v>
      </c>
      <c r="E121" t="s">
        <v>558</v>
      </c>
      <c r="F121">
        <v>201820</v>
      </c>
      <c r="G121">
        <v>201710</v>
      </c>
      <c r="H121" s="8" t="str">
        <f t="shared" si="1"/>
        <v>Haya Saleh Alyasi</v>
      </c>
      <c r="I121">
        <v>28204800054</v>
      </c>
      <c r="J121" t="s">
        <v>207</v>
      </c>
    </row>
    <row r="122" spans="1:10" x14ac:dyDescent="0.2">
      <c r="A122">
        <v>29535600083</v>
      </c>
      <c r="B122">
        <v>210007317</v>
      </c>
      <c r="C122" t="s">
        <v>559</v>
      </c>
      <c r="E122" t="s">
        <v>560</v>
      </c>
      <c r="F122">
        <v>201820</v>
      </c>
      <c r="G122">
        <v>201810</v>
      </c>
      <c r="H122" s="8" t="str">
        <f t="shared" si="1"/>
        <v>Shifa  Zuhara</v>
      </c>
      <c r="I122">
        <v>29535600083</v>
      </c>
      <c r="J122" t="s">
        <v>62</v>
      </c>
    </row>
    <row r="123" spans="1:10" x14ac:dyDescent="0.2">
      <c r="A123">
        <v>28963400577</v>
      </c>
      <c r="B123">
        <v>210005233</v>
      </c>
      <c r="C123" t="s">
        <v>561</v>
      </c>
      <c r="D123" t="s">
        <v>562</v>
      </c>
      <c r="E123" t="s">
        <v>563</v>
      </c>
      <c r="F123">
        <v>201820</v>
      </c>
      <c r="G123">
        <v>201710</v>
      </c>
      <c r="H123" s="8" t="str">
        <f t="shared" si="1"/>
        <v>Reem Hassan ALNaama</v>
      </c>
      <c r="I123">
        <v>28963400577</v>
      </c>
      <c r="J123" t="s">
        <v>207</v>
      </c>
    </row>
    <row r="124" spans="1:10" x14ac:dyDescent="0.2">
      <c r="A124">
        <v>28958603079</v>
      </c>
      <c r="B124">
        <v>210003950</v>
      </c>
      <c r="C124" t="s">
        <v>331</v>
      </c>
      <c r="D124" t="s">
        <v>564</v>
      </c>
      <c r="E124" t="s">
        <v>565</v>
      </c>
      <c r="F124">
        <v>201820</v>
      </c>
      <c r="G124">
        <v>201610</v>
      </c>
      <c r="H124" s="8" t="str">
        <f t="shared" si="1"/>
        <v>Saad Ghani Ullah Hafiz</v>
      </c>
      <c r="I124">
        <v>28958603079</v>
      </c>
      <c r="J124" t="s">
        <v>36</v>
      </c>
    </row>
    <row r="125" spans="1:10" x14ac:dyDescent="0.2">
      <c r="A125">
        <v>29058604486</v>
      </c>
      <c r="B125">
        <v>210004672</v>
      </c>
      <c r="C125" t="s">
        <v>566</v>
      </c>
      <c r="D125" t="s">
        <v>567</v>
      </c>
      <c r="E125" t="s">
        <v>568</v>
      </c>
      <c r="F125">
        <v>201820</v>
      </c>
      <c r="G125">
        <v>201710</v>
      </c>
      <c r="H125" s="8" t="str">
        <f t="shared" si="1"/>
        <v>Usman Bin Shahid</v>
      </c>
      <c r="I125">
        <v>29058604486</v>
      </c>
      <c r="J125" t="s">
        <v>36</v>
      </c>
    </row>
    <row r="126" spans="1:10" x14ac:dyDescent="0.2">
      <c r="A126">
        <v>28463402786</v>
      </c>
      <c r="B126">
        <v>210003946</v>
      </c>
      <c r="C126" t="s">
        <v>569</v>
      </c>
      <c r="D126" t="s">
        <v>570</v>
      </c>
      <c r="E126" t="s">
        <v>571</v>
      </c>
      <c r="F126">
        <v>201820</v>
      </c>
      <c r="G126">
        <v>201610</v>
      </c>
      <c r="H126" s="8" t="str">
        <f t="shared" si="1"/>
        <v>Hanadi Ghanim AL- Thani</v>
      </c>
      <c r="I126">
        <v>28463402786</v>
      </c>
      <c r="J126" t="s">
        <v>207</v>
      </c>
    </row>
    <row r="127" spans="1:10" x14ac:dyDescent="0.2">
      <c r="A127">
        <v>29163400623</v>
      </c>
      <c r="B127">
        <v>210007368</v>
      </c>
      <c r="C127" t="s">
        <v>470</v>
      </c>
      <c r="D127" t="s">
        <v>492</v>
      </c>
      <c r="E127" t="s">
        <v>572</v>
      </c>
      <c r="F127">
        <v>201820</v>
      </c>
      <c r="G127">
        <v>201810</v>
      </c>
      <c r="H127" s="8" t="str">
        <f t="shared" si="1"/>
        <v>Fatima Essa Al-Thawadi</v>
      </c>
      <c r="I127">
        <v>29163400623</v>
      </c>
      <c r="J127" t="s">
        <v>207</v>
      </c>
    </row>
    <row r="128" spans="1:10" x14ac:dyDescent="0.2">
      <c r="A128">
        <v>29163400206</v>
      </c>
      <c r="B128">
        <v>210005028</v>
      </c>
      <c r="C128" t="s">
        <v>360</v>
      </c>
      <c r="D128" t="s">
        <v>573</v>
      </c>
      <c r="E128" t="s">
        <v>574</v>
      </c>
      <c r="F128">
        <v>201820</v>
      </c>
      <c r="G128">
        <v>201710</v>
      </c>
      <c r="H128" s="8" t="str">
        <f t="shared" si="1"/>
        <v>Mohammed Ibrahim A S Al-Marzooqi</v>
      </c>
      <c r="I128">
        <v>29163400206</v>
      </c>
      <c r="J128" t="s">
        <v>207</v>
      </c>
    </row>
    <row r="129" spans="1:10" x14ac:dyDescent="0.2">
      <c r="A129">
        <v>28763402986</v>
      </c>
      <c r="B129">
        <v>210007852</v>
      </c>
      <c r="C129" t="s">
        <v>575</v>
      </c>
      <c r="D129" t="s">
        <v>576</v>
      </c>
      <c r="E129" t="s">
        <v>577</v>
      </c>
      <c r="F129">
        <v>201820</v>
      </c>
      <c r="G129">
        <v>201810</v>
      </c>
      <c r="H129" s="8" t="str">
        <f t="shared" si="1"/>
        <v>mohammed ali alghamdi</v>
      </c>
      <c r="I129">
        <v>28763402986</v>
      </c>
      <c r="J129" t="s">
        <v>207</v>
      </c>
    </row>
    <row r="130" spans="1:10" x14ac:dyDescent="0.2">
      <c r="A130">
        <v>28899900457</v>
      </c>
      <c r="B130">
        <v>210004903</v>
      </c>
      <c r="C130" t="s">
        <v>578</v>
      </c>
      <c r="D130" t="s">
        <v>456</v>
      </c>
      <c r="E130" t="s">
        <v>579</v>
      </c>
      <c r="F130">
        <v>201820</v>
      </c>
      <c r="G130">
        <v>201710</v>
      </c>
      <c r="H130" s="8" t="str">
        <f t="shared" si="1"/>
        <v>Kholoud Khalil Aldous</v>
      </c>
      <c r="I130">
        <v>28899900457</v>
      </c>
      <c r="J130" t="s">
        <v>86</v>
      </c>
    </row>
    <row r="131" spans="1:10" x14ac:dyDescent="0.2">
      <c r="A131">
        <v>29563403598</v>
      </c>
      <c r="B131">
        <v>210007540</v>
      </c>
      <c r="C131" t="s">
        <v>580</v>
      </c>
      <c r="D131" t="s">
        <v>581</v>
      </c>
      <c r="E131" t="s">
        <v>582</v>
      </c>
      <c r="F131">
        <v>201820</v>
      </c>
      <c r="G131">
        <v>201810</v>
      </c>
      <c r="H131" s="8" t="str">
        <f t="shared" si="1"/>
        <v>Noor Hussain Al-Ansari</v>
      </c>
      <c r="I131">
        <v>29563403598</v>
      </c>
      <c r="J131" t="s">
        <v>207</v>
      </c>
    </row>
    <row r="132" spans="1:10" x14ac:dyDescent="0.2">
      <c r="A132">
        <v>28681800007</v>
      </c>
      <c r="B132">
        <v>210005166</v>
      </c>
      <c r="C132" t="s">
        <v>583</v>
      </c>
      <c r="D132" t="s">
        <v>584</v>
      </c>
      <c r="E132" t="s">
        <v>585</v>
      </c>
      <c r="F132">
        <v>201820</v>
      </c>
      <c r="G132">
        <v>201710</v>
      </c>
      <c r="H132" s="8" t="str">
        <f t="shared" ref="H132:H195" si="2">CONCATENATE(C132," ",D132," ",E132)</f>
        <v>Hend Kamal Gedawy</v>
      </c>
      <c r="I132">
        <v>28681800007</v>
      </c>
      <c r="J132" t="s">
        <v>122</v>
      </c>
    </row>
    <row r="133" spans="1:10" x14ac:dyDescent="0.2">
      <c r="A133">
        <v>29115600557</v>
      </c>
      <c r="B133">
        <v>210005563</v>
      </c>
      <c r="C133" t="s">
        <v>586</v>
      </c>
      <c r="E133" t="s">
        <v>587</v>
      </c>
      <c r="F133">
        <v>201820</v>
      </c>
      <c r="G133">
        <v>201720</v>
      </c>
      <c r="H133" s="8" t="str">
        <f t="shared" si="2"/>
        <v>Tsz Ngai  Lin</v>
      </c>
      <c r="I133">
        <v>29115600557</v>
      </c>
      <c r="J133" t="s">
        <v>154</v>
      </c>
    </row>
    <row r="134" spans="1:10" x14ac:dyDescent="0.2">
      <c r="B134">
        <v>210005390</v>
      </c>
      <c r="C134" t="s">
        <v>588</v>
      </c>
      <c r="D134" t="s">
        <v>438</v>
      </c>
      <c r="E134" t="s">
        <v>589</v>
      </c>
      <c r="F134">
        <v>201820</v>
      </c>
      <c r="G134">
        <v>201710</v>
      </c>
      <c r="H134" s="8" t="str">
        <f t="shared" si="2"/>
        <v>Kamela Ali Al-Mannai</v>
      </c>
      <c r="J134" t="s">
        <v>207</v>
      </c>
    </row>
    <row r="135" spans="1:10" x14ac:dyDescent="0.2">
      <c r="A135">
        <v>28963403594</v>
      </c>
      <c r="B135">
        <v>210005379</v>
      </c>
      <c r="C135" t="s">
        <v>590</v>
      </c>
      <c r="D135" t="s">
        <v>438</v>
      </c>
      <c r="E135" t="s">
        <v>591</v>
      </c>
      <c r="F135">
        <v>201820</v>
      </c>
      <c r="G135">
        <v>201710</v>
      </c>
      <c r="H135" s="8" t="str">
        <f t="shared" si="2"/>
        <v>Hind Ali Almerekhi</v>
      </c>
      <c r="I135">
        <v>28963403594</v>
      </c>
      <c r="J135" t="s">
        <v>207</v>
      </c>
    </row>
    <row r="136" spans="1:10" x14ac:dyDescent="0.2">
      <c r="A136">
        <v>28399900515</v>
      </c>
      <c r="B136">
        <v>210005378</v>
      </c>
      <c r="C136" t="s">
        <v>592</v>
      </c>
      <c r="D136" t="s">
        <v>593</v>
      </c>
      <c r="E136" t="s">
        <v>594</v>
      </c>
      <c r="F136">
        <v>201820</v>
      </c>
      <c r="G136">
        <v>201710</v>
      </c>
      <c r="H136" s="8" t="str">
        <f t="shared" si="2"/>
        <v>Ghadeer Said AbuOda</v>
      </c>
      <c r="I136">
        <v>28399900515</v>
      </c>
      <c r="J136" t="s">
        <v>86</v>
      </c>
    </row>
    <row r="137" spans="1:10" x14ac:dyDescent="0.2">
      <c r="A137">
        <v>28143400039</v>
      </c>
      <c r="B137">
        <v>210005228</v>
      </c>
      <c r="C137" t="s">
        <v>595</v>
      </c>
      <c r="E137" t="s">
        <v>596</v>
      </c>
      <c r="F137">
        <v>201820</v>
      </c>
      <c r="G137">
        <v>201710</v>
      </c>
      <c r="H137" s="8" t="str">
        <f t="shared" si="2"/>
        <v>Abdurrahman  Elbasir</v>
      </c>
      <c r="I137">
        <v>28143400039</v>
      </c>
      <c r="J137" t="s">
        <v>81</v>
      </c>
    </row>
    <row r="138" spans="1:10" x14ac:dyDescent="0.2">
      <c r="A138">
        <v>28963400636</v>
      </c>
      <c r="B138">
        <v>210005289</v>
      </c>
      <c r="C138" t="s">
        <v>553</v>
      </c>
      <c r="D138" t="s">
        <v>360</v>
      </c>
      <c r="E138" t="s">
        <v>597</v>
      </c>
      <c r="F138">
        <v>201820</v>
      </c>
      <c r="G138">
        <v>201710</v>
      </c>
      <c r="H138" s="8" t="str">
        <f t="shared" si="2"/>
        <v>Khalid Mohammed Al-Kubaisi</v>
      </c>
      <c r="I138">
        <v>28963400636</v>
      </c>
      <c r="J138" t="s">
        <v>207</v>
      </c>
    </row>
    <row r="139" spans="1:10" x14ac:dyDescent="0.2">
      <c r="A139">
        <v>28763400971</v>
      </c>
      <c r="B139">
        <v>210007673</v>
      </c>
      <c r="C139" t="s">
        <v>438</v>
      </c>
      <c r="D139" t="s">
        <v>598</v>
      </c>
      <c r="E139" t="s">
        <v>599</v>
      </c>
      <c r="F139">
        <v>201820</v>
      </c>
      <c r="G139">
        <v>201810</v>
      </c>
      <c r="H139" s="8" t="str">
        <f t="shared" si="2"/>
        <v>Ali Fahad Al-Qahtani</v>
      </c>
      <c r="I139">
        <v>28763400971</v>
      </c>
      <c r="J139" t="s">
        <v>207</v>
      </c>
    </row>
    <row r="140" spans="1:10" x14ac:dyDescent="0.2">
      <c r="A140">
        <v>28349900003</v>
      </c>
      <c r="B140">
        <v>210005898</v>
      </c>
      <c r="C140" t="s">
        <v>600</v>
      </c>
      <c r="E140" t="s">
        <v>601</v>
      </c>
      <c r="F140">
        <v>201820</v>
      </c>
      <c r="G140">
        <v>201810</v>
      </c>
      <c r="H140" s="8" t="str">
        <f t="shared" si="2"/>
        <v>Edin  Salkovic</v>
      </c>
      <c r="I140">
        <v>28349900003</v>
      </c>
      <c r="J140" t="s">
        <v>175</v>
      </c>
    </row>
    <row r="141" spans="1:10" x14ac:dyDescent="0.2">
      <c r="A141">
        <v>29463402084</v>
      </c>
      <c r="B141">
        <v>210005294</v>
      </c>
      <c r="C141" t="s">
        <v>602</v>
      </c>
      <c r="D141" t="s">
        <v>603</v>
      </c>
      <c r="E141" t="s">
        <v>604</v>
      </c>
      <c r="F141">
        <v>201820</v>
      </c>
      <c r="G141">
        <v>201710</v>
      </c>
      <c r="H141" s="8" t="str">
        <f t="shared" si="2"/>
        <v>Alkhzami Salman A H Al-Harami</v>
      </c>
      <c r="I141">
        <v>29463402084</v>
      </c>
      <c r="J141" t="s">
        <v>207</v>
      </c>
    </row>
    <row r="142" spans="1:10" x14ac:dyDescent="0.2">
      <c r="A142">
        <v>29163402572</v>
      </c>
      <c r="B142">
        <v>210005062</v>
      </c>
      <c r="C142" t="s">
        <v>605</v>
      </c>
      <c r="D142" t="s">
        <v>606</v>
      </c>
      <c r="E142" t="s">
        <v>607</v>
      </c>
      <c r="F142">
        <v>201820</v>
      </c>
      <c r="G142">
        <v>201710</v>
      </c>
      <c r="H142" s="8" t="str">
        <f t="shared" si="2"/>
        <v>Jaber Sadiqe Al-khori</v>
      </c>
      <c r="I142">
        <v>29163402572</v>
      </c>
      <c r="J142" t="s">
        <v>207</v>
      </c>
    </row>
    <row r="143" spans="1:10" x14ac:dyDescent="0.2">
      <c r="A143">
        <v>27699900029</v>
      </c>
      <c r="B143">
        <v>210005055</v>
      </c>
      <c r="C143" t="s">
        <v>608</v>
      </c>
      <c r="E143" t="s">
        <v>609</v>
      </c>
      <c r="F143">
        <v>201820</v>
      </c>
      <c r="G143">
        <v>201710</v>
      </c>
      <c r="H143" s="8" t="str">
        <f t="shared" si="2"/>
        <v>Sami  Elzeiny</v>
      </c>
      <c r="I143">
        <v>27699900029</v>
      </c>
      <c r="J143" t="s">
        <v>86</v>
      </c>
    </row>
    <row r="144" spans="1:10" x14ac:dyDescent="0.2">
      <c r="A144">
        <v>28256600748</v>
      </c>
      <c r="B144">
        <v>210004884</v>
      </c>
      <c r="C144" t="s">
        <v>610</v>
      </c>
      <c r="D144" t="s">
        <v>611</v>
      </c>
      <c r="E144" t="s">
        <v>612</v>
      </c>
      <c r="F144">
        <v>201820</v>
      </c>
      <c r="G144">
        <v>201710</v>
      </c>
      <c r="H144" s="8" t="str">
        <f t="shared" si="2"/>
        <v>Bilikis Oluwatoyin Banire</v>
      </c>
      <c r="I144">
        <v>28256600748</v>
      </c>
      <c r="J144" t="s">
        <v>31</v>
      </c>
    </row>
    <row r="145" spans="1:10" x14ac:dyDescent="0.2">
      <c r="B145">
        <v>210008268</v>
      </c>
      <c r="C145" t="s">
        <v>613</v>
      </c>
      <c r="E145" t="s">
        <v>614</v>
      </c>
      <c r="F145">
        <v>201820</v>
      </c>
      <c r="G145">
        <v>201820</v>
      </c>
      <c r="H145" s="8" t="str">
        <f t="shared" si="2"/>
        <v>Simone  Raponi</v>
      </c>
      <c r="J145" t="s">
        <v>216</v>
      </c>
    </row>
    <row r="146" spans="1:10" x14ac:dyDescent="0.2">
      <c r="A146">
        <v>28958604524</v>
      </c>
      <c r="B146">
        <v>210004909</v>
      </c>
      <c r="C146" t="s">
        <v>615</v>
      </c>
      <c r="D146" t="s">
        <v>616</v>
      </c>
      <c r="E146" t="s">
        <v>617</v>
      </c>
      <c r="F146">
        <v>201820</v>
      </c>
      <c r="G146">
        <v>201710</v>
      </c>
      <c r="H146" s="8" t="str">
        <f t="shared" si="2"/>
        <v>Atiq Ur Rehman</v>
      </c>
      <c r="I146">
        <v>28958604524</v>
      </c>
      <c r="J146" t="s">
        <v>36</v>
      </c>
    </row>
    <row r="147" spans="1:10" x14ac:dyDescent="0.2">
      <c r="A147">
        <v>27163400443</v>
      </c>
      <c r="B147">
        <v>210005056</v>
      </c>
      <c r="C147" t="s">
        <v>618</v>
      </c>
      <c r="E147" t="s">
        <v>619</v>
      </c>
      <c r="F147">
        <v>201820</v>
      </c>
      <c r="G147">
        <v>201710</v>
      </c>
      <c r="H147" s="8" t="str">
        <f t="shared" si="2"/>
        <v>Aref  Al-Tamimi</v>
      </c>
      <c r="I147">
        <v>27163400443</v>
      </c>
      <c r="J147" t="s">
        <v>207</v>
      </c>
    </row>
    <row r="148" spans="1:10" x14ac:dyDescent="0.2">
      <c r="A148">
        <v>26983400003</v>
      </c>
      <c r="B148">
        <v>210005333</v>
      </c>
      <c r="C148" t="s">
        <v>620</v>
      </c>
      <c r="D148" t="s">
        <v>621</v>
      </c>
      <c r="E148" t="s">
        <v>622</v>
      </c>
      <c r="F148">
        <v>201820</v>
      </c>
      <c r="G148">
        <v>201710</v>
      </c>
      <c r="H148" s="8" t="str">
        <f t="shared" si="2"/>
        <v>Masoud Udi Mwinyi</v>
      </c>
      <c r="I148">
        <v>26983400003</v>
      </c>
      <c r="J148" t="s">
        <v>623</v>
      </c>
    </row>
    <row r="149" spans="1:10" x14ac:dyDescent="0.2">
      <c r="A149">
        <v>28299900124</v>
      </c>
      <c r="B149">
        <v>210006162</v>
      </c>
      <c r="C149" t="s">
        <v>624</v>
      </c>
      <c r="E149" t="s">
        <v>625</v>
      </c>
      <c r="F149">
        <v>201820</v>
      </c>
      <c r="G149">
        <v>201810</v>
      </c>
      <c r="H149" s="8" t="str">
        <f t="shared" si="2"/>
        <v>Mohnad  Abunada</v>
      </c>
      <c r="I149">
        <v>28299900124</v>
      </c>
      <c r="J149" t="s">
        <v>86</v>
      </c>
    </row>
    <row r="150" spans="1:10" x14ac:dyDescent="0.2">
      <c r="A150">
        <v>28638000114</v>
      </c>
      <c r="B150">
        <v>210007311</v>
      </c>
      <c r="C150" t="s">
        <v>626</v>
      </c>
      <c r="E150" t="s">
        <v>627</v>
      </c>
      <c r="F150">
        <v>201820</v>
      </c>
      <c r="G150">
        <v>201810</v>
      </c>
      <c r="H150" s="8" t="str">
        <f t="shared" si="2"/>
        <v>Maurantonio  Caprolu</v>
      </c>
      <c r="I150">
        <v>28638000114</v>
      </c>
      <c r="J150" t="s">
        <v>216</v>
      </c>
    </row>
    <row r="151" spans="1:10" x14ac:dyDescent="0.2">
      <c r="A151">
        <v>28163403217</v>
      </c>
      <c r="B151">
        <v>210005603</v>
      </c>
      <c r="C151" t="s">
        <v>438</v>
      </c>
      <c r="E151" t="s">
        <v>628</v>
      </c>
      <c r="F151">
        <v>201820</v>
      </c>
      <c r="G151">
        <v>201720</v>
      </c>
      <c r="H151" s="8" t="str">
        <f t="shared" si="2"/>
        <v>Ali  Al-Rashid</v>
      </c>
      <c r="I151">
        <v>28163403217</v>
      </c>
      <c r="J151" t="s">
        <v>207</v>
      </c>
    </row>
    <row r="152" spans="1:10" x14ac:dyDescent="0.2">
      <c r="A152">
        <v>28836400224</v>
      </c>
      <c r="B152">
        <v>210005797</v>
      </c>
      <c r="C152" t="s">
        <v>475</v>
      </c>
      <c r="E152" t="s">
        <v>629</v>
      </c>
      <c r="F152">
        <v>201820</v>
      </c>
      <c r="G152">
        <v>201810</v>
      </c>
      <c r="H152" s="8" t="str">
        <f t="shared" si="2"/>
        <v>Hamed  Al-Shaibani</v>
      </c>
      <c r="I152">
        <v>28836400224</v>
      </c>
      <c r="J152" t="s">
        <v>207</v>
      </c>
    </row>
    <row r="153" spans="1:10" x14ac:dyDescent="0.2">
      <c r="A153">
        <v>28915600961</v>
      </c>
      <c r="B153">
        <v>210005991</v>
      </c>
      <c r="C153" t="s">
        <v>630</v>
      </c>
      <c r="E153" t="s">
        <v>631</v>
      </c>
      <c r="F153">
        <v>201820</v>
      </c>
      <c r="G153">
        <v>201810</v>
      </c>
      <c r="H153" s="8" t="str">
        <f t="shared" si="2"/>
        <v>Qiang  Xiao</v>
      </c>
      <c r="I153">
        <v>28915600961</v>
      </c>
      <c r="J153" t="s">
        <v>154</v>
      </c>
    </row>
    <row r="154" spans="1:10" x14ac:dyDescent="0.2">
      <c r="A154">
        <v>28805030323</v>
      </c>
      <c r="B154">
        <v>210006054</v>
      </c>
      <c r="C154" t="s">
        <v>632</v>
      </c>
      <c r="E154" t="s">
        <v>633</v>
      </c>
      <c r="F154">
        <v>201820</v>
      </c>
      <c r="G154">
        <v>201810</v>
      </c>
      <c r="H154" s="8" t="str">
        <f t="shared" si="2"/>
        <v>Md Shafiqul  Islam</v>
      </c>
      <c r="I154">
        <v>28805030323</v>
      </c>
      <c r="J154" t="s">
        <v>133</v>
      </c>
    </row>
    <row r="155" spans="1:10" x14ac:dyDescent="0.2">
      <c r="A155">
        <v>28072400156</v>
      </c>
      <c r="B155">
        <v>210008043</v>
      </c>
      <c r="C155" t="s">
        <v>634</v>
      </c>
      <c r="E155" t="s">
        <v>635</v>
      </c>
      <c r="F155">
        <v>201820</v>
      </c>
      <c r="G155">
        <v>201810</v>
      </c>
      <c r="H155" s="8" t="str">
        <f t="shared" si="2"/>
        <v>Javier  Hernandez Fernandez</v>
      </c>
      <c r="I155">
        <v>28072400156</v>
      </c>
      <c r="J155" t="s">
        <v>636</v>
      </c>
    </row>
    <row r="156" spans="1:10" x14ac:dyDescent="0.2">
      <c r="A156">
        <v>29040000572</v>
      </c>
      <c r="B156">
        <v>210008044</v>
      </c>
      <c r="C156" t="s">
        <v>637</v>
      </c>
      <c r="E156" t="s">
        <v>638</v>
      </c>
      <c r="F156">
        <v>201820</v>
      </c>
      <c r="G156">
        <v>201810</v>
      </c>
      <c r="H156" s="8" t="str">
        <f t="shared" si="2"/>
        <v>Lubna  Eliyan</v>
      </c>
      <c r="I156">
        <v>29040000572</v>
      </c>
      <c r="J156" t="s">
        <v>96</v>
      </c>
    </row>
    <row r="157" spans="1:10" x14ac:dyDescent="0.2">
      <c r="A157">
        <v>28099900202</v>
      </c>
      <c r="B157">
        <v>210004908</v>
      </c>
      <c r="C157" t="s">
        <v>639</v>
      </c>
      <c r="D157" t="s">
        <v>309</v>
      </c>
      <c r="E157" t="s">
        <v>640</v>
      </c>
      <c r="F157">
        <v>201820</v>
      </c>
      <c r="G157">
        <v>201710</v>
      </c>
      <c r="H157" s="8" t="str">
        <f t="shared" si="2"/>
        <v>Aboubakr Ahmed Aqle</v>
      </c>
      <c r="I157">
        <v>28099900202</v>
      </c>
      <c r="J157" t="s">
        <v>86</v>
      </c>
    </row>
    <row r="158" spans="1:10" x14ac:dyDescent="0.2">
      <c r="B158">
        <v>210007562</v>
      </c>
      <c r="C158" t="s">
        <v>641</v>
      </c>
      <c r="E158" t="s">
        <v>642</v>
      </c>
      <c r="F158">
        <v>201820</v>
      </c>
      <c r="G158">
        <v>201810</v>
      </c>
      <c r="H158" s="8" t="str">
        <f t="shared" si="2"/>
        <v>Muhammad  Ijaz</v>
      </c>
      <c r="J158" t="s">
        <v>36</v>
      </c>
    </row>
    <row r="159" spans="1:10" x14ac:dyDescent="0.2">
      <c r="A159">
        <v>28636800050</v>
      </c>
      <c r="B159">
        <v>210005225</v>
      </c>
      <c r="C159" t="s">
        <v>643</v>
      </c>
      <c r="D159" t="s">
        <v>458</v>
      </c>
      <c r="E159" t="s">
        <v>644</v>
      </c>
      <c r="F159">
        <v>201820</v>
      </c>
      <c r="G159">
        <v>201710</v>
      </c>
      <c r="H159" s="8" t="str">
        <f t="shared" si="2"/>
        <v>AlHasan Adnan AlSammarraie</v>
      </c>
      <c r="I159">
        <v>28636800050</v>
      </c>
      <c r="J159" t="s">
        <v>645</v>
      </c>
    </row>
    <row r="160" spans="1:10" x14ac:dyDescent="0.2">
      <c r="A160">
        <v>27651200016</v>
      </c>
      <c r="B160">
        <v>210005251</v>
      </c>
      <c r="C160" t="s">
        <v>646</v>
      </c>
      <c r="D160" t="s">
        <v>647</v>
      </c>
      <c r="E160" t="s">
        <v>648</v>
      </c>
      <c r="F160">
        <v>201820</v>
      </c>
      <c r="G160">
        <v>201710</v>
      </c>
      <c r="H160" s="8" t="str">
        <f t="shared" si="2"/>
        <v>Sana Faiyz Alfarsi</v>
      </c>
      <c r="I160">
        <v>27651200016</v>
      </c>
      <c r="J160" t="s">
        <v>207</v>
      </c>
    </row>
    <row r="161" spans="1:10" x14ac:dyDescent="0.2">
      <c r="A161">
        <v>29001200111</v>
      </c>
      <c r="B161">
        <v>210005288</v>
      </c>
      <c r="C161" t="s">
        <v>649</v>
      </c>
      <c r="E161" t="s">
        <v>650</v>
      </c>
      <c r="F161">
        <v>201820</v>
      </c>
      <c r="G161">
        <v>201710</v>
      </c>
      <c r="H161" s="8" t="str">
        <f t="shared" si="2"/>
        <v>Elmahdi Abderrahim  Bentafat</v>
      </c>
      <c r="I161">
        <v>29001200111</v>
      </c>
      <c r="J161" t="s">
        <v>375</v>
      </c>
    </row>
    <row r="162" spans="1:10" x14ac:dyDescent="0.2">
      <c r="A162">
        <v>29363405028</v>
      </c>
      <c r="B162">
        <v>210007444</v>
      </c>
      <c r="C162" t="s">
        <v>651</v>
      </c>
      <c r="D162" t="s">
        <v>309</v>
      </c>
      <c r="E162" t="s">
        <v>471</v>
      </c>
      <c r="F162">
        <v>201820</v>
      </c>
      <c r="G162">
        <v>201810</v>
      </c>
      <c r="H162" s="8" t="str">
        <f t="shared" si="2"/>
        <v>Danya Ahmed Saifaldeen</v>
      </c>
      <c r="I162">
        <v>29363405028</v>
      </c>
      <c r="J162" t="s">
        <v>207</v>
      </c>
    </row>
    <row r="163" spans="1:10" x14ac:dyDescent="0.2">
      <c r="A163">
        <v>28863404386</v>
      </c>
      <c r="B163">
        <v>210007950</v>
      </c>
      <c r="C163" t="s">
        <v>557</v>
      </c>
      <c r="D163" t="s">
        <v>652</v>
      </c>
      <c r="E163" t="s">
        <v>448</v>
      </c>
      <c r="F163">
        <v>201820</v>
      </c>
      <c r="G163">
        <v>201810</v>
      </c>
      <c r="H163" s="8" t="str">
        <f t="shared" si="2"/>
        <v>Haya A Al-Thani</v>
      </c>
      <c r="I163">
        <v>28863404386</v>
      </c>
      <c r="J163" t="s">
        <v>207</v>
      </c>
    </row>
    <row r="164" spans="1:10" x14ac:dyDescent="0.2">
      <c r="A164">
        <v>28963404379</v>
      </c>
      <c r="B164">
        <v>210003924</v>
      </c>
      <c r="C164" t="s">
        <v>569</v>
      </c>
      <c r="D164" t="s">
        <v>360</v>
      </c>
      <c r="E164" t="s">
        <v>653</v>
      </c>
      <c r="F164">
        <v>201820</v>
      </c>
      <c r="G164">
        <v>201610</v>
      </c>
      <c r="H164" s="8" t="str">
        <f t="shared" si="2"/>
        <v>Hanadi Mohammed Al-Mohsin</v>
      </c>
      <c r="I164">
        <v>28963404379</v>
      </c>
      <c r="J164" t="s">
        <v>207</v>
      </c>
    </row>
    <row r="165" spans="1:10" x14ac:dyDescent="0.2">
      <c r="A165">
        <v>29042200042</v>
      </c>
      <c r="B165">
        <v>210008163</v>
      </c>
      <c r="C165" t="s">
        <v>517</v>
      </c>
      <c r="D165" t="s">
        <v>654</v>
      </c>
      <c r="E165" t="s">
        <v>562</v>
      </c>
      <c r="F165">
        <v>201820</v>
      </c>
      <c r="G165">
        <v>201810</v>
      </c>
      <c r="H165" s="8" t="str">
        <f t="shared" si="2"/>
        <v>Maha Hussin Hassan</v>
      </c>
      <c r="I165">
        <v>29042200042</v>
      </c>
      <c r="J165" t="s">
        <v>371</v>
      </c>
    </row>
    <row r="166" spans="1:10" x14ac:dyDescent="0.2">
      <c r="A166">
        <v>28735600078</v>
      </c>
      <c r="B166">
        <v>210008076</v>
      </c>
      <c r="C166" t="s">
        <v>655</v>
      </c>
      <c r="E166" t="s">
        <v>656</v>
      </c>
      <c r="F166">
        <v>201820</v>
      </c>
      <c r="G166">
        <v>201810</v>
      </c>
      <c r="H166" s="8" t="str">
        <f t="shared" si="2"/>
        <v>Zeenath  Safira</v>
      </c>
      <c r="I166">
        <v>28735600078</v>
      </c>
      <c r="J166" t="s">
        <v>62</v>
      </c>
    </row>
    <row r="167" spans="1:10" x14ac:dyDescent="0.2">
      <c r="A167">
        <v>28781809491</v>
      </c>
      <c r="B167">
        <v>210007495</v>
      </c>
      <c r="C167" t="s">
        <v>451</v>
      </c>
      <c r="D167" t="s">
        <v>657</v>
      </c>
      <c r="E167" t="s">
        <v>658</v>
      </c>
      <c r="F167">
        <v>201820</v>
      </c>
      <c r="G167">
        <v>201810</v>
      </c>
      <c r="H167" s="8" t="str">
        <f t="shared" si="2"/>
        <v>Eman Wehedy Elsayed Abdelsalam</v>
      </c>
      <c r="I167">
        <v>28781809491</v>
      </c>
      <c r="J167" t="s">
        <v>122</v>
      </c>
    </row>
    <row r="168" spans="1:10" x14ac:dyDescent="0.2">
      <c r="A168">
        <v>29540400002</v>
      </c>
      <c r="B168">
        <v>210004499</v>
      </c>
      <c r="C168" t="s">
        <v>659</v>
      </c>
      <c r="D168" t="s">
        <v>660</v>
      </c>
      <c r="E168" t="s">
        <v>661</v>
      </c>
      <c r="F168">
        <v>201820</v>
      </c>
      <c r="G168">
        <v>201810</v>
      </c>
      <c r="H168" s="8" t="str">
        <f t="shared" si="2"/>
        <v>Umm-Kulthum Ismail Umlai</v>
      </c>
      <c r="I168">
        <v>29540400002</v>
      </c>
      <c r="J168" t="s">
        <v>265</v>
      </c>
    </row>
    <row r="169" spans="1:10" x14ac:dyDescent="0.2">
      <c r="A169">
        <v>28788600425</v>
      </c>
      <c r="B169">
        <v>210007497</v>
      </c>
      <c r="C169" t="s">
        <v>662</v>
      </c>
      <c r="D169" t="s">
        <v>663</v>
      </c>
      <c r="E169" t="s">
        <v>664</v>
      </c>
      <c r="F169">
        <v>201820</v>
      </c>
      <c r="G169">
        <v>201810</v>
      </c>
      <c r="H169" s="8" t="str">
        <f t="shared" si="2"/>
        <v>Wafa Abdulsalam Abdulrazzaq al-Ameri</v>
      </c>
      <c r="I169">
        <v>28788600425</v>
      </c>
      <c r="J169" t="s">
        <v>483</v>
      </c>
    </row>
    <row r="170" spans="1:10" x14ac:dyDescent="0.2">
      <c r="B170">
        <v>210008078</v>
      </c>
      <c r="C170" t="s">
        <v>665</v>
      </c>
      <c r="D170" t="s">
        <v>666</v>
      </c>
      <c r="E170" t="s">
        <v>667</v>
      </c>
      <c r="F170">
        <v>201820</v>
      </c>
      <c r="G170">
        <v>201810</v>
      </c>
      <c r="H170" s="8" t="str">
        <f t="shared" si="2"/>
        <v>KRIPA SUBHADRA KEYAN</v>
      </c>
      <c r="J170" t="s">
        <v>62</v>
      </c>
    </row>
    <row r="171" spans="1:10" x14ac:dyDescent="0.2">
      <c r="A171">
        <v>28776002527</v>
      </c>
      <c r="B171">
        <v>210007507</v>
      </c>
      <c r="C171" t="s">
        <v>668</v>
      </c>
      <c r="E171" t="s">
        <v>669</v>
      </c>
      <c r="F171">
        <v>201820</v>
      </c>
      <c r="G171">
        <v>201810</v>
      </c>
      <c r="H171" s="8" t="str">
        <f t="shared" si="2"/>
        <v>Iman  Hawari</v>
      </c>
      <c r="I171">
        <v>28776002527</v>
      </c>
      <c r="J171" t="s">
        <v>77</v>
      </c>
    </row>
    <row r="172" spans="1:10" x14ac:dyDescent="0.2">
      <c r="A172">
        <v>29140000269</v>
      </c>
      <c r="B172">
        <v>210007651</v>
      </c>
      <c r="C172" t="s">
        <v>561</v>
      </c>
      <c r="D172" t="s">
        <v>670</v>
      </c>
      <c r="E172" t="s">
        <v>671</v>
      </c>
      <c r="F172">
        <v>201820</v>
      </c>
      <c r="G172">
        <v>201810</v>
      </c>
      <c r="H172" s="8" t="str">
        <f t="shared" si="2"/>
        <v>Reem Subhi Mohammad Al Disi</v>
      </c>
      <c r="I172">
        <v>29140000269</v>
      </c>
      <c r="J172" t="s">
        <v>96</v>
      </c>
    </row>
    <row r="173" spans="1:10" x14ac:dyDescent="0.2">
      <c r="A173">
        <v>28673602007</v>
      </c>
      <c r="B173">
        <v>210008063</v>
      </c>
      <c r="C173" t="s">
        <v>495</v>
      </c>
      <c r="D173" t="s">
        <v>672</v>
      </c>
      <c r="E173" t="s">
        <v>673</v>
      </c>
      <c r="F173">
        <v>201820</v>
      </c>
      <c r="G173">
        <v>201810</v>
      </c>
      <c r="H173" s="8" t="str">
        <f t="shared" si="2"/>
        <v>Ghada Yousif Mohammed Yousif</v>
      </c>
      <c r="I173">
        <v>28673602007</v>
      </c>
      <c r="J173" t="s">
        <v>56</v>
      </c>
    </row>
    <row r="174" spans="1:10" x14ac:dyDescent="0.2">
      <c r="B174">
        <v>210008183</v>
      </c>
      <c r="C174" t="s">
        <v>578</v>
      </c>
      <c r="E174" t="s">
        <v>674</v>
      </c>
      <c r="F174">
        <v>201820</v>
      </c>
      <c r="G174">
        <v>201810</v>
      </c>
      <c r="H174" s="8" t="str">
        <f t="shared" si="2"/>
        <v>Kholoud  Bastaki</v>
      </c>
      <c r="J174" t="s">
        <v>207</v>
      </c>
    </row>
    <row r="175" spans="1:10" x14ac:dyDescent="0.2">
      <c r="A175">
        <v>29073601478</v>
      </c>
      <c r="B175">
        <v>210008027</v>
      </c>
      <c r="C175" t="s">
        <v>675</v>
      </c>
      <c r="D175" t="s">
        <v>676</v>
      </c>
      <c r="E175" t="s">
        <v>677</v>
      </c>
      <c r="F175">
        <v>201820</v>
      </c>
      <c r="G175">
        <v>201810</v>
      </c>
      <c r="H175" s="8" t="str">
        <f t="shared" si="2"/>
        <v>Amal Elfatih abdelmageed</v>
      </c>
      <c r="I175">
        <v>29073601478</v>
      </c>
      <c r="J175" t="s">
        <v>56</v>
      </c>
    </row>
    <row r="176" spans="1:10" x14ac:dyDescent="0.2">
      <c r="A176">
        <v>27635644330</v>
      </c>
      <c r="B176">
        <v>210008026</v>
      </c>
      <c r="C176" t="s">
        <v>678</v>
      </c>
      <c r="E176" t="s">
        <v>679</v>
      </c>
      <c r="F176">
        <v>201820</v>
      </c>
      <c r="G176">
        <v>201810</v>
      </c>
      <c r="H176" s="8" t="str">
        <f t="shared" si="2"/>
        <v>Sarmadia  Ashraf</v>
      </c>
      <c r="I176">
        <v>27635644330</v>
      </c>
      <c r="J176" t="s">
        <v>62</v>
      </c>
    </row>
    <row r="177" spans="1:10" x14ac:dyDescent="0.2">
      <c r="A177">
        <v>28640000341</v>
      </c>
      <c r="B177">
        <v>210006152</v>
      </c>
      <c r="C177" t="s">
        <v>680</v>
      </c>
      <c r="D177" t="s">
        <v>681</v>
      </c>
      <c r="E177" t="s">
        <v>682</v>
      </c>
      <c r="F177">
        <v>201820</v>
      </c>
      <c r="G177">
        <v>201810</v>
      </c>
      <c r="H177" s="8" t="str">
        <f t="shared" si="2"/>
        <v>Yasmin Walid Abu Aqel</v>
      </c>
      <c r="I177">
        <v>28640000341</v>
      </c>
      <c r="J177" t="s">
        <v>96</v>
      </c>
    </row>
    <row r="178" spans="1:10" x14ac:dyDescent="0.2">
      <c r="A178">
        <v>28463402655</v>
      </c>
      <c r="B178">
        <v>210003919</v>
      </c>
      <c r="C178" t="s">
        <v>580</v>
      </c>
      <c r="D178" t="s">
        <v>438</v>
      </c>
      <c r="E178" t="s">
        <v>403</v>
      </c>
      <c r="F178">
        <v>201820</v>
      </c>
      <c r="G178">
        <v>201610</v>
      </c>
      <c r="H178" s="8" t="str">
        <f t="shared" si="2"/>
        <v>Noor Ali Al-Maslamani</v>
      </c>
      <c r="I178">
        <v>28463402655</v>
      </c>
      <c r="J178" t="s">
        <v>207</v>
      </c>
    </row>
    <row r="179" spans="1:10" x14ac:dyDescent="0.2">
      <c r="A179">
        <v>29299900437</v>
      </c>
      <c r="B179">
        <v>210004046</v>
      </c>
      <c r="C179" t="s">
        <v>683</v>
      </c>
      <c r="D179" t="s">
        <v>438</v>
      </c>
      <c r="E179" t="s">
        <v>684</v>
      </c>
      <c r="F179">
        <v>201820</v>
      </c>
      <c r="G179">
        <v>201810</v>
      </c>
      <c r="H179" s="8" t="str">
        <f t="shared" si="2"/>
        <v>Sanaa Ali Sharari</v>
      </c>
      <c r="I179">
        <v>29299900437</v>
      </c>
      <c r="J179" t="s">
        <v>86</v>
      </c>
    </row>
    <row r="180" spans="1:10" x14ac:dyDescent="0.2">
      <c r="A180">
        <v>29440000251</v>
      </c>
      <c r="B180">
        <v>210003920</v>
      </c>
      <c r="C180" t="s">
        <v>685</v>
      </c>
      <c r="D180" t="s">
        <v>686</v>
      </c>
      <c r="E180" t="s">
        <v>687</v>
      </c>
      <c r="F180">
        <v>201820</v>
      </c>
      <c r="G180">
        <v>201810</v>
      </c>
      <c r="H180" s="8" t="str">
        <f t="shared" si="2"/>
        <v>Mounira Walid Jamil Fayyad</v>
      </c>
      <c r="I180">
        <v>29440000251</v>
      </c>
      <c r="J180" t="s">
        <v>96</v>
      </c>
    </row>
    <row r="181" spans="1:10" x14ac:dyDescent="0.2">
      <c r="A181">
        <v>28382600193</v>
      </c>
      <c r="B181">
        <v>210003922</v>
      </c>
      <c r="C181" t="s">
        <v>337</v>
      </c>
      <c r="E181" t="s">
        <v>688</v>
      </c>
      <c r="F181">
        <v>201820</v>
      </c>
      <c r="G181">
        <v>201610</v>
      </c>
      <c r="H181" s="8" t="str">
        <f t="shared" si="2"/>
        <v>Ahmad  Najjar</v>
      </c>
      <c r="I181">
        <v>28382600193</v>
      </c>
      <c r="J181" t="s">
        <v>24</v>
      </c>
    </row>
    <row r="182" spans="1:10" x14ac:dyDescent="0.2">
      <c r="A182">
        <v>27512400214</v>
      </c>
      <c r="B182">
        <v>210003934</v>
      </c>
      <c r="C182" t="s">
        <v>689</v>
      </c>
      <c r="D182" t="s">
        <v>690</v>
      </c>
      <c r="E182" t="s">
        <v>691</v>
      </c>
      <c r="F182">
        <v>201820</v>
      </c>
      <c r="G182">
        <v>201610</v>
      </c>
      <c r="H182" s="8" t="str">
        <f t="shared" si="2"/>
        <v>Sahar Isa Daas</v>
      </c>
      <c r="I182">
        <v>27512400214</v>
      </c>
      <c r="J182" t="s">
        <v>692</v>
      </c>
    </row>
    <row r="183" spans="1:10" x14ac:dyDescent="0.2">
      <c r="A183">
        <v>28363403040</v>
      </c>
      <c r="B183">
        <v>210003992</v>
      </c>
      <c r="C183" t="s">
        <v>693</v>
      </c>
      <c r="D183" t="s">
        <v>694</v>
      </c>
      <c r="E183" t="s">
        <v>695</v>
      </c>
      <c r="F183">
        <v>201820</v>
      </c>
      <c r="G183">
        <v>201810</v>
      </c>
      <c r="H183" s="8" t="str">
        <f t="shared" si="2"/>
        <v>Ghaneya Mesaad Al-Khadairi</v>
      </c>
      <c r="I183">
        <v>28363403040</v>
      </c>
      <c r="J183" t="s">
        <v>207</v>
      </c>
    </row>
    <row r="184" spans="1:10" x14ac:dyDescent="0.2">
      <c r="A184">
        <v>28935629152</v>
      </c>
      <c r="B184">
        <v>210004492</v>
      </c>
      <c r="C184" t="s">
        <v>696</v>
      </c>
      <c r="D184" t="s">
        <v>697</v>
      </c>
      <c r="E184" t="s">
        <v>698</v>
      </c>
      <c r="F184">
        <v>201820</v>
      </c>
      <c r="G184">
        <v>201710</v>
      </c>
      <c r="H184" s="8" t="str">
        <f t="shared" si="2"/>
        <v>Drishya Maria George</v>
      </c>
      <c r="I184">
        <v>28935629152</v>
      </c>
      <c r="J184" t="s">
        <v>62</v>
      </c>
    </row>
    <row r="185" spans="1:10" x14ac:dyDescent="0.2">
      <c r="A185">
        <v>28982600266</v>
      </c>
      <c r="B185">
        <v>210007237</v>
      </c>
      <c r="C185" t="s">
        <v>699</v>
      </c>
      <c r="E185" t="s">
        <v>700</v>
      </c>
      <c r="F185">
        <v>201820</v>
      </c>
      <c r="G185">
        <v>201810</v>
      </c>
      <c r="H185" s="8" t="str">
        <f t="shared" si="2"/>
        <v>Hibah  Shaath</v>
      </c>
      <c r="I185">
        <v>28982600266</v>
      </c>
      <c r="J185" t="s">
        <v>701</v>
      </c>
    </row>
    <row r="186" spans="1:10" x14ac:dyDescent="0.2">
      <c r="A186">
        <v>28670600001</v>
      </c>
      <c r="B186">
        <v>210003927</v>
      </c>
      <c r="C186" t="s">
        <v>702</v>
      </c>
      <c r="D186" t="s">
        <v>703</v>
      </c>
      <c r="E186" t="s">
        <v>704</v>
      </c>
      <c r="F186">
        <v>201820</v>
      </c>
      <c r="G186">
        <v>201610</v>
      </c>
      <c r="H186" s="8" t="str">
        <f t="shared" si="2"/>
        <v>Asha Abdelsalam Ali Elmi</v>
      </c>
      <c r="I186">
        <v>28670600001</v>
      </c>
      <c r="J186" t="s">
        <v>440</v>
      </c>
    </row>
    <row r="187" spans="1:10" x14ac:dyDescent="0.2">
      <c r="A187">
        <v>28540000086</v>
      </c>
      <c r="B187">
        <v>210004571</v>
      </c>
      <c r="C187" t="s">
        <v>705</v>
      </c>
      <c r="D187" t="s">
        <v>706</v>
      </c>
      <c r="E187" t="s">
        <v>707</v>
      </c>
      <c r="F187">
        <v>201820</v>
      </c>
      <c r="G187">
        <v>201710</v>
      </c>
      <c r="H187" s="8" t="str">
        <f t="shared" si="2"/>
        <v>Arwa A.H. Aldaalis</v>
      </c>
      <c r="I187">
        <v>28540000086</v>
      </c>
      <c r="J187" t="s">
        <v>86</v>
      </c>
    </row>
    <row r="188" spans="1:10" x14ac:dyDescent="0.2">
      <c r="A188">
        <v>28163401858</v>
      </c>
      <c r="B188">
        <v>210003929</v>
      </c>
      <c r="C188" t="s">
        <v>708</v>
      </c>
      <c r="D188" t="s">
        <v>520</v>
      </c>
      <c r="E188" t="s">
        <v>709</v>
      </c>
      <c r="F188">
        <v>201820</v>
      </c>
      <c r="G188">
        <v>201610</v>
      </c>
      <c r="H188" s="8" t="str">
        <f t="shared" si="2"/>
        <v>Bakhita Rashid Meqbel</v>
      </c>
      <c r="I188">
        <v>28163401858</v>
      </c>
      <c r="J188" t="s">
        <v>207</v>
      </c>
    </row>
    <row r="189" spans="1:10" x14ac:dyDescent="0.2">
      <c r="A189">
        <v>28426200001</v>
      </c>
      <c r="B189">
        <v>210004358</v>
      </c>
      <c r="C189" t="s">
        <v>710</v>
      </c>
      <c r="E189" t="s">
        <v>309</v>
      </c>
      <c r="F189">
        <v>201820</v>
      </c>
      <c r="G189">
        <v>201710</v>
      </c>
      <c r="H189" s="8" t="str">
        <f t="shared" si="2"/>
        <v>Idil  Ahmed</v>
      </c>
      <c r="I189">
        <v>28426200001</v>
      </c>
      <c r="J189" t="s">
        <v>711</v>
      </c>
    </row>
    <row r="190" spans="1:10" x14ac:dyDescent="0.2">
      <c r="A190">
        <v>28636400054</v>
      </c>
      <c r="B190">
        <v>210004614</v>
      </c>
      <c r="C190" t="s">
        <v>712</v>
      </c>
      <c r="D190" t="s">
        <v>713</v>
      </c>
      <c r="E190" t="s">
        <v>714</v>
      </c>
      <c r="F190">
        <v>201820</v>
      </c>
      <c r="G190">
        <v>201710</v>
      </c>
      <c r="H190" s="8" t="str">
        <f t="shared" si="2"/>
        <v>Ayeshah Yaghoub Madani</v>
      </c>
      <c r="I190">
        <v>28636400054</v>
      </c>
      <c r="J190" t="s">
        <v>46</v>
      </c>
    </row>
    <row r="191" spans="1:10" x14ac:dyDescent="0.2">
      <c r="A191">
        <v>29040000311</v>
      </c>
      <c r="B191">
        <v>210005086</v>
      </c>
      <c r="C191" t="s">
        <v>715</v>
      </c>
      <c r="D191" t="s">
        <v>716</v>
      </c>
      <c r="E191" t="s">
        <v>717</v>
      </c>
      <c r="F191">
        <v>201820</v>
      </c>
      <c r="G191">
        <v>201710</v>
      </c>
      <c r="H191" s="8" t="str">
        <f t="shared" si="2"/>
        <v>Ayat Samir Mah'd Hammad</v>
      </c>
      <c r="I191">
        <v>29040000311</v>
      </c>
      <c r="J191" t="s">
        <v>96</v>
      </c>
    </row>
    <row r="192" spans="1:10" x14ac:dyDescent="0.2">
      <c r="A192">
        <v>28235654617</v>
      </c>
      <c r="B192">
        <v>210005791</v>
      </c>
      <c r="C192" t="s">
        <v>718</v>
      </c>
      <c r="E192" t="s">
        <v>719</v>
      </c>
      <c r="F192">
        <v>201820</v>
      </c>
      <c r="G192">
        <v>201720</v>
      </c>
      <c r="H192" s="8" t="str">
        <f t="shared" si="2"/>
        <v>TAHIR  ABDULREHMAN</v>
      </c>
      <c r="I192">
        <v>28235654617</v>
      </c>
      <c r="J192" t="s">
        <v>62</v>
      </c>
    </row>
    <row r="193" spans="1:10" x14ac:dyDescent="0.2">
      <c r="A193">
        <v>29163400793</v>
      </c>
      <c r="B193">
        <v>210003918</v>
      </c>
      <c r="C193" t="s">
        <v>497</v>
      </c>
      <c r="D193" t="s">
        <v>720</v>
      </c>
      <c r="E193" t="s">
        <v>599</v>
      </c>
      <c r="F193">
        <v>201820</v>
      </c>
      <c r="G193">
        <v>201810</v>
      </c>
      <c r="H193" s="8" t="str">
        <f t="shared" si="2"/>
        <v>Aisha MOHD Al-Qahtani</v>
      </c>
      <c r="I193">
        <v>29163400793</v>
      </c>
      <c r="J193" t="s">
        <v>207</v>
      </c>
    </row>
    <row r="194" spans="1:10" x14ac:dyDescent="0.2">
      <c r="A194">
        <v>28499900173</v>
      </c>
      <c r="B194">
        <v>210003921</v>
      </c>
      <c r="C194" t="s">
        <v>451</v>
      </c>
      <c r="D194" t="s">
        <v>721</v>
      </c>
      <c r="E194" t="s">
        <v>579</v>
      </c>
      <c r="F194">
        <v>201820</v>
      </c>
      <c r="G194">
        <v>201810</v>
      </c>
      <c r="H194" s="8" t="str">
        <f t="shared" si="2"/>
        <v>Eman Khaleel Rashied Aldous</v>
      </c>
      <c r="I194">
        <v>28499900173</v>
      </c>
      <c r="J194" t="s">
        <v>86</v>
      </c>
    </row>
    <row r="195" spans="1:10" x14ac:dyDescent="0.2">
      <c r="A195">
        <v>28476001451</v>
      </c>
      <c r="B195">
        <v>210004371</v>
      </c>
      <c r="C195" t="s">
        <v>722</v>
      </c>
      <c r="E195" t="s">
        <v>723</v>
      </c>
      <c r="F195">
        <v>201820</v>
      </c>
      <c r="G195">
        <v>201710</v>
      </c>
      <c r="H195" s="8" t="str">
        <f t="shared" si="2"/>
        <v>Abdulghani  Khilan</v>
      </c>
      <c r="I195">
        <v>28476001451</v>
      </c>
      <c r="J195" t="s">
        <v>77</v>
      </c>
    </row>
    <row r="196" spans="1:10" x14ac:dyDescent="0.2">
      <c r="A196">
        <v>28663401459</v>
      </c>
      <c r="B196">
        <v>210004835</v>
      </c>
      <c r="C196" t="s">
        <v>578</v>
      </c>
      <c r="D196" t="s">
        <v>724</v>
      </c>
      <c r="E196" t="s">
        <v>725</v>
      </c>
      <c r="F196">
        <v>201820</v>
      </c>
      <c r="G196">
        <v>201710</v>
      </c>
      <c r="H196" s="8" t="str">
        <f t="shared" ref="H196:H254" si="3">CONCATENATE(C196," ",D196," ",E196)</f>
        <v>Kholoud Nedham Alshafai</v>
      </c>
      <c r="I196">
        <v>28663401459</v>
      </c>
      <c r="J196" t="s">
        <v>207</v>
      </c>
    </row>
    <row r="197" spans="1:10" x14ac:dyDescent="0.2">
      <c r="A197">
        <v>29435600335</v>
      </c>
      <c r="B197">
        <v>210007333</v>
      </c>
      <c r="C197" t="s">
        <v>726</v>
      </c>
      <c r="E197" t="s">
        <v>727</v>
      </c>
      <c r="F197">
        <v>201820</v>
      </c>
      <c r="G197">
        <v>201810</v>
      </c>
      <c r="H197" s="8" t="str">
        <f t="shared" si="3"/>
        <v>Safa  Salim</v>
      </c>
      <c r="I197">
        <v>29435600335</v>
      </c>
      <c r="J197" t="s">
        <v>62</v>
      </c>
    </row>
    <row r="198" spans="1:10" x14ac:dyDescent="0.2">
      <c r="A198">
        <v>28376002164</v>
      </c>
      <c r="B198">
        <v>210003933</v>
      </c>
      <c r="C198" t="s">
        <v>728</v>
      </c>
      <c r="D198" t="s">
        <v>729</v>
      </c>
      <c r="E198" t="s">
        <v>730</v>
      </c>
      <c r="F198">
        <v>201820</v>
      </c>
      <c r="G198">
        <v>201810</v>
      </c>
      <c r="H198" s="8" t="str">
        <f t="shared" si="3"/>
        <v>Yaser Ammar AlSarraj</v>
      </c>
      <c r="I198">
        <v>28376002164</v>
      </c>
      <c r="J198" t="s">
        <v>77</v>
      </c>
    </row>
    <row r="199" spans="1:10" x14ac:dyDescent="0.2">
      <c r="A199">
        <v>28350400006</v>
      </c>
      <c r="B199">
        <v>210008421</v>
      </c>
      <c r="C199" t="s">
        <v>731</v>
      </c>
      <c r="E199" t="s">
        <v>732</v>
      </c>
      <c r="F199">
        <v>201820</v>
      </c>
      <c r="G199">
        <v>201820</v>
      </c>
      <c r="H199" s="8" t="str">
        <f t="shared" si="3"/>
        <v>Khaoula  Errafii</v>
      </c>
      <c r="I199">
        <v>28350400006</v>
      </c>
      <c r="J199" t="s">
        <v>144</v>
      </c>
    </row>
    <row r="200" spans="1:10" x14ac:dyDescent="0.2">
      <c r="A200">
        <v>28363402387</v>
      </c>
      <c r="B200">
        <v>210002996</v>
      </c>
      <c r="C200" t="s">
        <v>733</v>
      </c>
      <c r="D200" t="s">
        <v>306</v>
      </c>
      <c r="E200" t="s">
        <v>734</v>
      </c>
      <c r="F200">
        <v>201820</v>
      </c>
      <c r="G200">
        <v>201710</v>
      </c>
      <c r="H200" s="8" t="str">
        <f t="shared" si="3"/>
        <v>Manal Mohamed Al Salama</v>
      </c>
      <c r="I200">
        <v>28363402387</v>
      </c>
      <c r="J200" t="s">
        <v>207</v>
      </c>
    </row>
    <row r="201" spans="1:10" x14ac:dyDescent="0.2">
      <c r="A201">
        <v>28399900199</v>
      </c>
      <c r="B201">
        <v>210006367</v>
      </c>
      <c r="C201" t="s">
        <v>337</v>
      </c>
      <c r="D201" t="s">
        <v>379</v>
      </c>
      <c r="E201" t="s">
        <v>735</v>
      </c>
      <c r="F201">
        <v>201820</v>
      </c>
      <c r="G201">
        <v>201810</v>
      </c>
      <c r="H201" s="8" t="str">
        <f t="shared" si="3"/>
        <v>Ahmad Majed Alsarraj</v>
      </c>
      <c r="I201">
        <v>28399900199</v>
      </c>
      <c r="J201" t="s">
        <v>86</v>
      </c>
    </row>
    <row r="202" spans="1:10" x14ac:dyDescent="0.2">
      <c r="A202">
        <v>27884000360</v>
      </c>
      <c r="B202">
        <v>210003957</v>
      </c>
      <c r="C202" t="s">
        <v>736</v>
      </c>
      <c r="E202" t="s">
        <v>737</v>
      </c>
      <c r="F202">
        <v>201820</v>
      </c>
      <c r="G202">
        <v>201610</v>
      </c>
      <c r="H202" s="8" t="str">
        <f t="shared" si="3"/>
        <v>Dana  Abdeen</v>
      </c>
      <c r="I202">
        <v>27884000360</v>
      </c>
      <c r="J202" t="s">
        <v>137</v>
      </c>
    </row>
    <row r="203" spans="1:10" x14ac:dyDescent="0.2">
      <c r="A203">
        <v>28363400535</v>
      </c>
      <c r="B203">
        <v>210003964</v>
      </c>
      <c r="C203" t="s">
        <v>438</v>
      </c>
      <c r="D203" t="s">
        <v>360</v>
      </c>
      <c r="E203" t="s">
        <v>738</v>
      </c>
      <c r="F203">
        <v>201820</v>
      </c>
      <c r="G203">
        <v>201610</v>
      </c>
      <c r="H203" s="8" t="str">
        <f t="shared" si="3"/>
        <v>Ali Mohammed Al-sharshani</v>
      </c>
      <c r="I203">
        <v>28363400535</v>
      </c>
      <c r="J203" t="s">
        <v>207</v>
      </c>
    </row>
    <row r="204" spans="1:10" x14ac:dyDescent="0.2">
      <c r="A204">
        <v>28935629006</v>
      </c>
      <c r="B204">
        <v>210003987</v>
      </c>
      <c r="C204" t="s">
        <v>739</v>
      </c>
      <c r="E204" t="s">
        <v>740</v>
      </c>
      <c r="F204">
        <v>201820</v>
      </c>
      <c r="G204">
        <v>201610</v>
      </c>
      <c r="H204" s="8" t="str">
        <f t="shared" si="3"/>
        <v>Tejvir  Singh</v>
      </c>
      <c r="I204">
        <v>28935629006</v>
      </c>
      <c r="J204" t="s">
        <v>62</v>
      </c>
    </row>
    <row r="205" spans="1:10" x14ac:dyDescent="0.2">
      <c r="B205">
        <v>210007571</v>
      </c>
      <c r="C205" t="s">
        <v>641</v>
      </c>
      <c r="E205" t="s">
        <v>741</v>
      </c>
      <c r="F205">
        <v>201820</v>
      </c>
      <c r="G205">
        <v>201820</v>
      </c>
      <c r="H205" s="8" t="str">
        <f t="shared" si="3"/>
        <v>Muhammad  Luqman</v>
      </c>
      <c r="J205" t="s">
        <v>36</v>
      </c>
    </row>
    <row r="206" spans="1:10" x14ac:dyDescent="0.2">
      <c r="A206">
        <v>27363400927</v>
      </c>
      <c r="B206">
        <v>210000024</v>
      </c>
      <c r="C206" t="s">
        <v>562</v>
      </c>
      <c r="D206" t="s">
        <v>742</v>
      </c>
      <c r="E206" t="s">
        <v>362</v>
      </c>
      <c r="F206">
        <v>201820</v>
      </c>
      <c r="G206">
        <v>201610</v>
      </c>
      <c r="H206" s="8" t="str">
        <f t="shared" si="3"/>
        <v>Hassan Mohd Al-Naimi</v>
      </c>
      <c r="I206">
        <v>27363400927</v>
      </c>
      <c r="J206" t="s">
        <v>207</v>
      </c>
    </row>
    <row r="207" spans="1:10" x14ac:dyDescent="0.2">
      <c r="A207">
        <v>28963402835</v>
      </c>
      <c r="B207">
        <v>210000029</v>
      </c>
      <c r="C207" t="s">
        <v>743</v>
      </c>
      <c r="D207" t="s">
        <v>331</v>
      </c>
      <c r="E207" t="s">
        <v>599</v>
      </c>
      <c r="F207">
        <v>201820</v>
      </c>
      <c r="G207">
        <v>201610</v>
      </c>
      <c r="H207" s="8" t="str">
        <f t="shared" si="3"/>
        <v>Muneera Saad Al-Qahtani</v>
      </c>
      <c r="I207">
        <v>28963402835</v>
      </c>
      <c r="J207" t="s">
        <v>207</v>
      </c>
    </row>
    <row r="208" spans="1:10" x14ac:dyDescent="0.2">
      <c r="A208">
        <v>29140000549</v>
      </c>
      <c r="B208">
        <v>210004790</v>
      </c>
      <c r="C208" t="s">
        <v>409</v>
      </c>
      <c r="D208" t="s">
        <v>744</v>
      </c>
      <c r="E208" t="s">
        <v>460</v>
      </c>
      <c r="F208">
        <v>201820</v>
      </c>
      <c r="G208">
        <v>201710</v>
      </c>
      <c r="H208" s="8" t="str">
        <f t="shared" si="3"/>
        <v>Sarah Iyad Mohammad Yousef</v>
      </c>
      <c r="I208">
        <v>29140000549</v>
      </c>
      <c r="J208" t="s">
        <v>96</v>
      </c>
    </row>
    <row r="209" spans="1:10" x14ac:dyDescent="0.2">
      <c r="A209">
        <v>28958604525</v>
      </c>
      <c r="B209">
        <v>210004773</v>
      </c>
      <c r="C209" t="s">
        <v>745</v>
      </c>
      <c r="E209" t="s">
        <v>584</v>
      </c>
      <c r="F209">
        <v>201820</v>
      </c>
      <c r="G209">
        <v>201710</v>
      </c>
      <c r="H209" s="8" t="str">
        <f t="shared" si="3"/>
        <v>Athar  Kamal</v>
      </c>
      <c r="I209">
        <v>28958604525</v>
      </c>
      <c r="J209" t="s">
        <v>36</v>
      </c>
    </row>
    <row r="210" spans="1:10" x14ac:dyDescent="0.2">
      <c r="A210">
        <v>28563400424</v>
      </c>
      <c r="B210">
        <v>210004503</v>
      </c>
      <c r="C210" t="s">
        <v>305</v>
      </c>
      <c r="D210" t="s">
        <v>562</v>
      </c>
      <c r="E210" t="s">
        <v>746</v>
      </c>
      <c r="F210">
        <v>201820</v>
      </c>
      <c r="G210">
        <v>201710</v>
      </c>
      <c r="H210" s="8" t="str">
        <f t="shared" si="3"/>
        <v>Abdulrahman Hassan Al-Kaabi</v>
      </c>
      <c r="I210">
        <v>28563400424</v>
      </c>
      <c r="J210" t="s">
        <v>207</v>
      </c>
    </row>
    <row r="211" spans="1:10" x14ac:dyDescent="0.2">
      <c r="A211">
        <v>28758604809</v>
      </c>
      <c r="B211">
        <v>210003980</v>
      </c>
      <c r="C211" t="s">
        <v>747</v>
      </c>
      <c r="D211" t="s">
        <v>748</v>
      </c>
      <c r="E211" t="s">
        <v>749</v>
      </c>
      <c r="F211">
        <v>201820</v>
      </c>
      <c r="G211">
        <v>201610</v>
      </c>
      <c r="H211" s="8" t="str">
        <f t="shared" si="3"/>
        <v>Shoukat Alim Khan</v>
      </c>
      <c r="I211">
        <v>28758604809</v>
      </c>
      <c r="J211" t="s">
        <v>36</v>
      </c>
    </row>
    <row r="212" spans="1:10" x14ac:dyDescent="0.2">
      <c r="A212">
        <v>28858604890</v>
      </c>
      <c r="B212">
        <v>210003976</v>
      </c>
      <c r="C212" t="s">
        <v>750</v>
      </c>
      <c r="D212" t="s">
        <v>751</v>
      </c>
      <c r="E212" t="s">
        <v>752</v>
      </c>
      <c r="F212">
        <v>201820</v>
      </c>
      <c r="G212">
        <v>201610</v>
      </c>
      <c r="H212" s="8" t="str">
        <f t="shared" si="3"/>
        <v>Ahmer Ali Bozdar Baloch</v>
      </c>
      <c r="I212">
        <v>28858604890</v>
      </c>
      <c r="J212" t="s">
        <v>36</v>
      </c>
    </row>
    <row r="213" spans="1:10" x14ac:dyDescent="0.2">
      <c r="A213">
        <v>28915600962</v>
      </c>
      <c r="B213">
        <v>210007868</v>
      </c>
      <c r="C213" t="s">
        <v>753</v>
      </c>
      <c r="E213" t="s">
        <v>754</v>
      </c>
      <c r="F213">
        <v>201820</v>
      </c>
      <c r="G213">
        <v>201810</v>
      </c>
      <c r="H213" s="8" t="str">
        <f t="shared" si="3"/>
        <v>Xuan  Li</v>
      </c>
      <c r="I213">
        <v>28915600962</v>
      </c>
      <c r="J213" t="s">
        <v>154</v>
      </c>
    </row>
    <row r="214" spans="1:10" x14ac:dyDescent="0.2">
      <c r="A214">
        <v>28363400958</v>
      </c>
      <c r="B214">
        <v>210004796</v>
      </c>
      <c r="C214" t="s">
        <v>755</v>
      </c>
      <c r="D214" t="s">
        <v>520</v>
      </c>
      <c r="E214" t="s">
        <v>756</v>
      </c>
      <c r="F214">
        <v>201820</v>
      </c>
      <c r="G214">
        <v>201810</v>
      </c>
      <c r="H214" s="8" t="str">
        <f t="shared" si="3"/>
        <v>Amera Rashid Al Mannai</v>
      </c>
      <c r="I214">
        <v>28363400958</v>
      </c>
      <c r="J214" t="s">
        <v>207</v>
      </c>
    </row>
    <row r="215" spans="1:10" x14ac:dyDescent="0.2">
      <c r="A215">
        <v>29058603829</v>
      </c>
      <c r="B215">
        <v>210003977</v>
      </c>
      <c r="C215" t="s">
        <v>757</v>
      </c>
      <c r="D215" t="s">
        <v>309</v>
      </c>
      <c r="E215" t="s">
        <v>758</v>
      </c>
      <c r="F215">
        <v>201820</v>
      </c>
      <c r="G215">
        <v>201610</v>
      </c>
      <c r="H215" s="8" t="str">
        <f t="shared" si="3"/>
        <v>Faisal Ahmed Mumtaz</v>
      </c>
      <c r="I215">
        <v>29058603829</v>
      </c>
      <c r="J215" t="s">
        <v>36</v>
      </c>
    </row>
    <row r="216" spans="1:10" x14ac:dyDescent="0.2">
      <c r="A216">
        <v>28379201466</v>
      </c>
      <c r="B216">
        <v>210003961</v>
      </c>
      <c r="C216" t="s">
        <v>384</v>
      </c>
      <c r="E216" t="s">
        <v>759</v>
      </c>
      <c r="F216">
        <v>201820</v>
      </c>
      <c r="G216">
        <v>201610</v>
      </c>
      <c r="H216" s="8" t="str">
        <f t="shared" si="3"/>
        <v>Ibrahim  Ari</v>
      </c>
      <c r="I216">
        <v>28379201466</v>
      </c>
      <c r="J216" t="s">
        <v>50</v>
      </c>
    </row>
    <row r="217" spans="1:10" x14ac:dyDescent="0.2">
      <c r="A217">
        <v>29015600802</v>
      </c>
      <c r="B217">
        <v>210007938</v>
      </c>
      <c r="C217" t="s">
        <v>760</v>
      </c>
      <c r="E217" t="s">
        <v>761</v>
      </c>
      <c r="F217">
        <v>201820</v>
      </c>
      <c r="G217">
        <v>201810</v>
      </c>
      <c r="H217" s="8" t="str">
        <f t="shared" si="3"/>
        <v>Qiangshun  Guan</v>
      </c>
      <c r="I217">
        <v>29015600802</v>
      </c>
      <c r="J217" t="s">
        <v>154</v>
      </c>
    </row>
    <row r="218" spans="1:10" x14ac:dyDescent="0.2">
      <c r="A218">
        <v>27463400432</v>
      </c>
      <c r="B218">
        <v>210004794</v>
      </c>
      <c r="C218" t="s">
        <v>553</v>
      </c>
      <c r="D218" t="s">
        <v>360</v>
      </c>
      <c r="E218" t="s">
        <v>762</v>
      </c>
      <c r="F218">
        <v>201820</v>
      </c>
      <c r="G218">
        <v>201710</v>
      </c>
      <c r="H218" s="8" t="str">
        <f t="shared" si="3"/>
        <v>Khalid Mohammed Al-Khori</v>
      </c>
      <c r="I218">
        <v>27463400432</v>
      </c>
      <c r="J218" t="s">
        <v>207</v>
      </c>
    </row>
    <row r="219" spans="1:10" x14ac:dyDescent="0.2">
      <c r="A219">
        <v>28863400637</v>
      </c>
      <c r="B219">
        <v>210004506</v>
      </c>
      <c r="C219" t="s">
        <v>350</v>
      </c>
      <c r="D219" t="s">
        <v>400</v>
      </c>
      <c r="E219" t="s">
        <v>763</v>
      </c>
      <c r="F219">
        <v>201820</v>
      </c>
      <c r="G219">
        <v>201710</v>
      </c>
      <c r="H219" s="8" t="str">
        <f t="shared" si="3"/>
        <v>Sara Yousuf Al-Haidous</v>
      </c>
      <c r="I219">
        <v>28863400637</v>
      </c>
      <c r="J219" t="s">
        <v>207</v>
      </c>
    </row>
    <row r="220" spans="1:10" x14ac:dyDescent="0.2">
      <c r="A220">
        <v>28879200783</v>
      </c>
      <c r="B220">
        <v>210003962</v>
      </c>
      <c r="C220" t="s">
        <v>764</v>
      </c>
      <c r="E220" t="s">
        <v>765</v>
      </c>
      <c r="F220">
        <v>201820</v>
      </c>
      <c r="G220">
        <v>201610</v>
      </c>
      <c r="H220" s="8" t="str">
        <f t="shared" si="3"/>
        <v>Irfan  Batur</v>
      </c>
      <c r="I220">
        <v>28879200783</v>
      </c>
      <c r="J220" t="s">
        <v>50</v>
      </c>
    </row>
    <row r="221" spans="1:10" x14ac:dyDescent="0.2">
      <c r="A221">
        <v>28558603712</v>
      </c>
      <c r="B221">
        <v>210003960</v>
      </c>
      <c r="C221" t="s">
        <v>766</v>
      </c>
      <c r="E221" t="s">
        <v>767</v>
      </c>
      <c r="F221">
        <v>201820</v>
      </c>
      <c r="G221">
        <v>201610</v>
      </c>
      <c r="H221" s="8" t="str">
        <f t="shared" si="3"/>
        <v>Waqas  Nawaz</v>
      </c>
      <c r="I221">
        <v>28558603712</v>
      </c>
      <c r="J221" t="s">
        <v>36</v>
      </c>
    </row>
    <row r="222" spans="1:10" x14ac:dyDescent="0.2">
      <c r="A222">
        <v>28963404362</v>
      </c>
      <c r="B222">
        <v>210000221</v>
      </c>
      <c r="C222" t="s">
        <v>350</v>
      </c>
      <c r="D222" t="s">
        <v>768</v>
      </c>
      <c r="E222" t="s">
        <v>532</v>
      </c>
      <c r="F222">
        <v>201820</v>
      </c>
      <c r="G222">
        <v>201710</v>
      </c>
      <c r="H222" s="8" t="str">
        <f t="shared" si="3"/>
        <v>Sara Ahmad Jassim Al-Hail</v>
      </c>
      <c r="I222">
        <v>28963404362</v>
      </c>
      <c r="J222" t="s">
        <v>207</v>
      </c>
    </row>
    <row r="223" spans="1:10" x14ac:dyDescent="0.2">
      <c r="A223">
        <v>28776000034</v>
      </c>
      <c r="B223">
        <v>210005020</v>
      </c>
      <c r="C223" t="s">
        <v>309</v>
      </c>
      <c r="E223" t="s">
        <v>769</v>
      </c>
      <c r="F223">
        <v>201820</v>
      </c>
      <c r="G223">
        <v>201710</v>
      </c>
      <c r="H223" s="8" t="str">
        <f t="shared" si="3"/>
        <v>Ahmed  AlNouss</v>
      </c>
      <c r="I223">
        <v>28776000034</v>
      </c>
      <c r="J223" t="s">
        <v>77</v>
      </c>
    </row>
    <row r="224" spans="1:10" x14ac:dyDescent="0.2">
      <c r="A224">
        <v>28858604676</v>
      </c>
      <c r="B224">
        <v>210003963</v>
      </c>
      <c r="C224" t="s">
        <v>770</v>
      </c>
      <c r="D224" t="s">
        <v>771</v>
      </c>
      <c r="E224" t="s">
        <v>772</v>
      </c>
      <c r="F224">
        <v>201820</v>
      </c>
      <c r="G224">
        <v>201610</v>
      </c>
      <c r="H224" s="8" t="str">
        <f t="shared" si="3"/>
        <v>Shahzada Pamir Aly</v>
      </c>
      <c r="I224">
        <v>28858604676</v>
      </c>
      <c r="J224" t="s">
        <v>36</v>
      </c>
    </row>
    <row r="225" spans="1:10" x14ac:dyDescent="0.2">
      <c r="A225">
        <v>28556600717</v>
      </c>
      <c r="B225">
        <v>210003956</v>
      </c>
      <c r="C225" t="s">
        <v>309</v>
      </c>
      <c r="E225" t="s">
        <v>773</v>
      </c>
      <c r="F225">
        <v>201820</v>
      </c>
      <c r="G225">
        <v>201610</v>
      </c>
      <c r="H225" s="8" t="str">
        <f t="shared" si="3"/>
        <v>Ahmed  Sodiq</v>
      </c>
      <c r="I225">
        <v>28556600717</v>
      </c>
      <c r="J225" t="s">
        <v>31</v>
      </c>
    </row>
    <row r="226" spans="1:10" x14ac:dyDescent="0.2">
      <c r="A226">
        <v>28799900321</v>
      </c>
      <c r="B226">
        <v>210007569</v>
      </c>
      <c r="C226" t="s">
        <v>774</v>
      </c>
      <c r="E226" t="s">
        <v>775</v>
      </c>
      <c r="F226">
        <v>201820</v>
      </c>
      <c r="G226">
        <v>201810</v>
      </c>
      <c r="H226" s="8" t="str">
        <f t="shared" si="3"/>
        <v>Enas  Fares</v>
      </c>
      <c r="I226">
        <v>28799900321</v>
      </c>
      <c r="J226" t="s">
        <v>86</v>
      </c>
    </row>
    <row r="227" spans="1:10" x14ac:dyDescent="0.2">
      <c r="A227">
        <v>27363400600</v>
      </c>
      <c r="B227">
        <v>210006240</v>
      </c>
      <c r="C227" t="s">
        <v>776</v>
      </c>
      <c r="E227" t="s">
        <v>777</v>
      </c>
      <c r="F227">
        <v>201820</v>
      </c>
      <c r="G227">
        <v>201810</v>
      </c>
      <c r="H227" s="8" t="str">
        <f t="shared" si="3"/>
        <v>Houd  Al-Obaidli</v>
      </c>
      <c r="I227">
        <v>27363400600</v>
      </c>
      <c r="J227" t="s">
        <v>207</v>
      </c>
    </row>
    <row r="228" spans="1:10" x14ac:dyDescent="0.2">
      <c r="A228">
        <v>28779200915</v>
      </c>
      <c r="B228">
        <v>210003979</v>
      </c>
      <c r="C228" t="s">
        <v>778</v>
      </c>
      <c r="E228" t="s">
        <v>779</v>
      </c>
      <c r="F228">
        <v>201820</v>
      </c>
      <c r="G228">
        <v>201610</v>
      </c>
      <c r="H228" s="8" t="str">
        <f t="shared" si="3"/>
        <v>Nurettin  Sezer</v>
      </c>
      <c r="I228">
        <v>28779200915</v>
      </c>
      <c r="J228" t="s">
        <v>50</v>
      </c>
    </row>
    <row r="229" spans="1:10" x14ac:dyDescent="0.2">
      <c r="A229">
        <v>28958604620</v>
      </c>
      <c r="B229">
        <v>210004792</v>
      </c>
      <c r="C229" t="s">
        <v>780</v>
      </c>
      <c r="E229" t="s">
        <v>781</v>
      </c>
      <c r="F229">
        <v>201820</v>
      </c>
      <c r="G229">
        <v>201710</v>
      </c>
      <c r="H229" s="8" t="str">
        <f t="shared" si="3"/>
        <v>Furqan  Tahir</v>
      </c>
      <c r="I229">
        <v>28958604620</v>
      </c>
      <c r="J229" t="s">
        <v>36</v>
      </c>
    </row>
    <row r="230" spans="1:10" x14ac:dyDescent="0.2">
      <c r="A230">
        <v>28999900252</v>
      </c>
      <c r="B230">
        <v>210006929</v>
      </c>
      <c r="C230" t="s">
        <v>782</v>
      </c>
      <c r="E230" t="s">
        <v>783</v>
      </c>
      <c r="F230">
        <v>201820</v>
      </c>
      <c r="G230">
        <v>201810</v>
      </c>
      <c r="H230" s="8" t="str">
        <f t="shared" si="3"/>
        <v>duaa  abumaali</v>
      </c>
      <c r="I230">
        <v>28999900252</v>
      </c>
      <c r="J230" t="s">
        <v>86</v>
      </c>
    </row>
    <row r="231" spans="1:10" x14ac:dyDescent="0.2">
      <c r="A231">
        <v>28350400534</v>
      </c>
      <c r="B231">
        <v>210007212</v>
      </c>
      <c r="C231" t="s">
        <v>784</v>
      </c>
      <c r="E231" t="s">
        <v>785</v>
      </c>
      <c r="F231">
        <v>201820</v>
      </c>
      <c r="G231">
        <v>201810</v>
      </c>
      <c r="H231" s="8" t="str">
        <f t="shared" si="3"/>
        <v>Yahya  Zakaria</v>
      </c>
      <c r="I231">
        <v>28350400534</v>
      </c>
      <c r="J231" t="s">
        <v>144</v>
      </c>
    </row>
    <row r="232" spans="1:10" x14ac:dyDescent="0.2">
      <c r="A232">
        <v>27963400233</v>
      </c>
      <c r="B232">
        <v>210000017</v>
      </c>
      <c r="C232" t="s">
        <v>438</v>
      </c>
      <c r="D232" t="s">
        <v>786</v>
      </c>
      <c r="E232" t="s">
        <v>787</v>
      </c>
      <c r="F232">
        <v>201820</v>
      </c>
      <c r="G232">
        <v>201610</v>
      </c>
      <c r="H232" s="8" t="str">
        <f t="shared" si="3"/>
        <v>Ali Attiq Al-Yaeeshi</v>
      </c>
      <c r="I232">
        <v>27963400233</v>
      </c>
      <c r="J232" t="s">
        <v>207</v>
      </c>
    </row>
    <row r="233" spans="1:10" x14ac:dyDescent="0.2">
      <c r="A233">
        <v>29073601675</v>
      </c>
      <c r="B233">
        <v>210003978</v>
      </c>
      <c r="C233" t="s">
        <v>306</v>
      </c>
      <c r="D233" t="s">
        <v>788</v>
      </c>
      <c r="E233" t="s">
        <v>789</v>
      </c>
      <c r="F233">
        <v>201820</v>
      </c>
      <c r="G233">
        <v>201610</v>
      </c>
      <c r="H233" s="8" t="str">
        <f t="shared" si="3"/>
        <v>Mohamed Atta Elmanan Bakhit Alhaj</v>
      </c>
      <c r="I233">
        <v>29073601675</v>
      </c>
      <c r="J233" t="s">
        <v>56</v>
      </c>
    </row>
    <row r="234" spans="1:10" x14ac:dyDescent="0.2">
      <c r="A234">
        <v>28973600083</v>
      </c>
      <c r="B234">
        <v>210007211</v>
      </c>
      <c r="C234" t="s">
        <v>790</v>
      </c>
      <c r="E234" t="s">
        <v>791</v>
      </c>
      <c r="F234">
        <v>201820</v>
      </c>
      <c r="G234">
        <v>201810</v>
      </c>
      <c r="H234" s="8" t="str">
        <f t="shared" si="3"/>
        <v>Samar  Elkhalifa</v>
      </c>
      <c r="I234">
        <v>28973600083</v>
      </c>
      <c r="J234" t="s">
        <v>56</v>
      </c>
    </row>
    <row r="235" spans="1:10" x14ac:dyDescent="0.2">
      <c r="A235">
        <v>29014400033</v>
      </c>
      <c r="B235">
        <v>210000200</v>
      </c>
      <c r="C235" t="s">
        <v>792</v>
      </c>
      <c r="E235" t="s">
        <v>793</v>
      </c>
      <c r="F235">
        <v>201820</v>
      </c>
      <c r="G235">
        <v>201810</v>
      </c>
      <c r="H235" s="8" t="str">
        <f t="shared" si="3"/>
        <v>Dillan  Roshan</v>
      </c>
      <c r="I235">
        <v>29014400033</v>
      </c>
      <c r="J235" t="s">
        <v>794</v>
      </c>
    </row>
    <row r="236" spans="1:10" x14ac:dyDescent="0.2">
      <c r="A236">
        <v>28663401285</v>
      </c>
      <c r="B236">
        <v>210005237</v>
      </c>
      <c r="C236" t="s">
        <v>553</v>
      </c>
      <c r="D236" t="s">
        <v>385</v>
      </c>
      <c r="E236" t="s">
        <v>795</v>
      </c>
      <c r="F236">
        <v>201820</v>
      </c>
      <c r="G236">
        <v>201710</v>
      </c>
      <c r="H236" s="8" t="str">
        <f t="shared" si="3"/>
        <v>Khalid Saleh Al-Menhali</v>
      </c>
      <c r="I236">
        <v>28663401285</v>
      </c>
      <c r="J236" t="s">
        <v>207</v>
      </c>
    </row>
    <row r="237" spans="1:10" x14ac:dyDescent="0.2">
      <c r="A237">
        <v>27484000461</v>
      </c>
      <c r="B237">
        <v>210004975</v>
      </c>
      <c r="C237" t="s">
        <v>796</v>
      </c>
      <c r="D237" t="s">
        <v>584</v>
      </c>
      <c r="E237" t="s">
        <v>306</v>
      </c>
      <c r="F237">
        <v>201820</v>
      </c>
      <c r="G237">
        <v>201710</v>
      </c>
      <c r="H237" s="8" t="str">
        <f t="shared" si="3"/>
        <v>Nagla Kamal Mohamed</v>
      </c>
      <c r="I237">
        <v>27484000461</v>
      </c>
      <c r="J237" t="s">
        <v>137</v>
      </c>
    </row>
    <row r="238" spans="1:10" x14ac:dyDescent="0.2">
      <c r="B238">
        <v>210004390</v>
      </c>
      <c r="C238" t="s">
        <v>797</v>
      </c>
      <c r="E238" t="s">
        <v>798</v>
      </c>
      <c r="F238">
        <v>201820</v>
      </c>
      <c r="G238">
        <v>201710</v>
      </c>
      <c r="H238" s="8" t="str">
        <f t="shared" si="3"/>
        <v>Zakarya  Othman</v>
      </c>
      <c r="J238" t="s">
        <v>528</v>
      </c>
    </row>
    <row r="239" spans="1:10" x14ac:dyDescent="0.2">
      <c r="A239">
        <v>28463403155</v>
      </c>
      <c r="B239">
        <v>210004037</v>
      </c>
      <c r="C239" t="s">
        <v>561</v>
      </c>
      <c r="D239" t="s">
        <v>385</v>
      </c>
      <c r="E239" t="s">
        <v>799</v>
      </c>
      <c r="F239">
        <v>201820</v>
      </c>
      <c r="G239">
        <v>201610</v>
      </c>
      <c r="H239" s="8" t="str">
        <f t="shared" si="3"/>
        <v>Reem Saleh Al-Mansoori</v>
      </c>
      <c r="I239">
        <v>28463403155</v>
      </c>
      <c r="J239" t="s">
        <v>207</v>
      </c>
    </row>
    <row r="240" spans="1:10" x14ac:dyDescent="0.2">
      <c r="A240">
        <v>28736400071</v>
      </c>
      <c r="B240">
        <v>210003993</v>
      </c>
      <c r="C240" t="s">
        <v>337</v>
      </c>
      <c r="D240" t="s">
        <v>800</v>
      </c>
      <c r="E240" t="s">
        <v>801</v>
      </c>
      <c r="F240">
        <v>201820</v>
      </c>
      <c r="G240">
        <v>201610</v>
      </c>
      <c r="H240" s="8" t="str">
        <f t="shared" si="3"/>
        <v>Ahmad Mohammed Abdollah Kewany Fard</v>
      </c>
      <c r="I240">
        <v>28736400071</v>
      </c>
      <c r="J240" t="s">
        <v>46</v>
      </c>
    </row>
    <row r="241" spans="1:10" x14ac:dyDescent="0.2">
      <c r="A241">
        <v>28936800026</v>
      </c>
      <c r="B241">
        <v>210004793</v>
      </c>
      <c r="C241" t="s">
        <v>333</v>
      </c>
      <c r="E241" t="s">
        <v>802</v>
      </c>
      <c r="F241">
        <v>201820</v>
      </c>
      <c r="G241">
        <v>201710</v>
      </c>
      <c r="H241" s="8" t="str">
        <f t="shared" si="3"/>
        <v>Ayman  Raouf</v>
      </c>
      <c r="I241">
        <v>28936800026</v>
      </c>
      <c r="J241" t="s">
        <v>118</v>
      </c>
    </row>
    <row r="242" spans="1:10" x14ac:dyDescent="0.2">
      <c r="A242" t="s">
        <v>803</v>
      </c>
      <c r="B242">
        <v>210003984</v>
      </c>
      <c r="C242" t="s">
        <v>804</v>
      </c>
      <c r="D242" t="s">
        <v>305</v>
      </c>
      <c r="E242" t="s">
        <v>805</v>
      </c>
      <c r="F242">
        <v>201820</v>
      </c>
      <c r="G242">
        <v>201610</v>
      </c>
      <c r="H242" s="8" t="str">
        <f t="shared" si="3"/>
        <v>Dema Abdulrahman Almasri</v>
      </c>
      <c r="I242" t="s">
        <v>803</v>
      </c>
      <c r="J242" t="s">
        <v>77</v>
      </c>
    </row>
    <row r="243" spans="1:10" x14ac:dyDescent="0.2">
      <c r="A243">
        <v>29063403226</v>
      </c>
      <c r="B243">
        <v>210006252</v>
      </c>
      <c r="C243" t="s">
        <v>443</v>
      </c>
      <c r="D243" t="s">
        <v>337</v>
      </c>
      <c r="E243" t="s">
        <v>448</v>
      </c>
      <c r="F243">
        <v>201820</v>
      </c>
      <c r="G243">
        <v>201810</v>
      </c>
      <c r="H243" s="8" t="str">
        <f t="shared" si="3"/>
        <v>Naela Ahmad Al-Thani</v>
      </c>
      <c r="I243">
        <v>29063403226</v>
      </c>
      <c r="J243" t="s">
        <v>207</v>
      </c>
    </row>
    <row r="244" spans="1:10" x14ac:dyDescent="0.2">
      <c r="A244">
        <v>28736400101</v>
      </c>
      <c r="B244">
        <v>210003974</v>
      </c>
      <c r="C244" t="s">
        <v>806</v>
      </c>
      <c r="D244" t="s">
        <v>807</v>
      </c>
      <c r="E244" t="s">
        <v>808</v>
      </c>
      <c r="F244">
        <v>201820</v>
      </c>
      <c r="G244">
        <v>201610</v>
      </c>
      <c r="H244" s="8" t="str">
        <f t="shared" si="3"/>
        <v>Hajar Ali Hussain Farzaneh</v>
      </c>
      <c r="I244">
        <v>28736400101</v>
      </c>
      <c r="J244" t="s">
        <v>46</v>
      </c>
    </row>
    <row r="245" spans="1:10" x14ac:dyDescent="0.2">
      <c r="A245">
        <v>28263402355</v>
      </c>
      <c r="B245">
        <v>210008034</v>
      </c>
      <c r="C245" t="s">
        <v>809</v>
      </c>
      <c r="D245" t="s">
        <v>810</v>
      </c>
      <c r="E245" t="s">
        <v>408</v>
      </c>
      <c r="F245">
        <v>201820</v>
      </c>
      <c r="G245">
        <v>201810</v>
      </c>
      <c r="H245" s="8" t="str">
        <f t="shared" si="3"/>
        <v>Mona Matar Alkuwari</v>
      </c>
      <c r="I245">
        <v>28263402355</v>
      </c>
      <c r="J245" t="s">
        <v>207</v>
      </c>
    </row>
    <row r="246" spans="1:10" x14ac:dyDescent="0.2">
      <c r="B246">
        <v>210007734</v>
      </c>
      <c r="C246" t="s">
        <v>660</v>
      </c>
      <c r="D246" t="s">
        <v>811</v>
      </c>
      <c r="E246" t="s">
        <v>812</v>
      </c>
      <c r="F246">
        <v>201820</v>
      </c>
      <c r="G246">
        <v>201810</v>
      </c>
      <c r="H246" s="8" t="str">
        <f t="shared" si="3"/>
        <v>Ismail Walid Khalil Almanassra</v>
      </c>
      <c r="J246" t="s">
        <v>96</v>
      </c>
    </row>
    <row r="247" spans="1:10" x14ac:dyDescent="0.2">
      <c r="A247">
        <v>28899900169</v>
      </c>
      <c r="B247">
        <v>210004759</v>
      </c>
      <c r="C247" t="s">
        <v>813</v>
      </c>
      <c r="D247" t="s">
        <v>814</v>
      </c>
      <c r="E247" t="s">
        <v>815</v>
      </c>
      <c r="F247">
        <v>201820</v>
      </c>
      <c r="G247">
        <v>201710</v>
      </c>
      <c r="H247" s="8" t="str">
        <f t="shared" si="3"/>
        <v>Rand Essam ElShorafa</v>
      </c>
      <c r="I247">
        <v>28899900169</v>
      </c>
      <c r="J247" t="s">
        <v>86</v>
      </c>
    </row>
    <row r="248" spans="1:10" x14ac:dyDescent="0.2">
      <c r="A248">
        <v>29042200125</v>
      </c>
      <c r="B248">
        <v>210003999</v>
      </c>
      <c r="C248" t="s">
        <v>816</v>
      </c>
      <c r="E248" t="s">
        <v>817</v>
      </c>
      <c r="F248">
        <v>201820</v>
      </c>
      <c r="G248">
        <v>201810</v>
      </c>
      <c r="H248" s="8" t="str">
        <f t="shared" si="3"/>
        <v>Mouhammad  Hijab</v>
      </c>
      <c r="I248">
        <v>29042200125</v>
      </c>
      <c r="J248" t="s">
        <v>371</v>
      </c>
    </row>
    <row r="249" spans="1:10" x14ac:dyDescent="0.2">
      <c r="A249">
        <v>29008000470</v>
      </c>
      <c r="B249">
        <v>210006020</v>
      </c>
      <c r="C249" t="s">
        <v>818</v>
      </c>
      <c r="D249" t="s">
        <v>819</v>
      </c>
      <c r="E249" t="s">
        <v>820</v>
      </c>
      <c r="F249">
        <v>201820</v>
      </c>
      <c r="G249">
        <v>201810</v>
      </c>
      <c r="H249" s="8" t="str">
        <f t="shared" si="3"/>
        <v>Haile Tecle Woldesellasse</v>
      </c>
      <c r="I249">
        <v>29008000470</v>
      </c>
      <c r="J249" t="s">
        <v>192</v>
      </c>
    </row>
    <row r="250" spans="1:10" x14ac:dyDescent="0.2">
      <c r="A250">
        <v>297107</v>
      </c>
      <c r="B250">
        <v>210003994</v>
      </c>
      <c r="C250" t="s">
        <v>821</v>
      </c>
      <c r="D250" t="s">
        <v>822</v>
      </c>
      <c r="E250" t="s">
        <v>823</v>
      </c>
      <c r="F250">
        <v>201820</v>
      </c>
      <c r="G250">
        <v>201610</v>
      </c>
      <c r="H250" s="8" t="str">
        <f t="shared" si="3"/>
        <v>Yehia Mohammad Ali Manawi</v>
      </c>
      <c r="I250">
        <v>297107</v>
      </c>
      <c r="J250" t="s">
        <v>86</v>
      </c>
    </row>
    <row r="251" spans="1:10" x14ac:dyDescent="0.2">
      <c r="A251">
        <v>29063403052</v>
      </c>
      <c r="B251">
        <v>210004389</v>
      </c>
      <c r="C251" t="s">
        <v>305</v>
      </c>
      <c r="E251" t="s">
        <v>824</v>
      </c>
      <c r="F251">
        <v>201820</v>
      </c>
      <c r="G251">
        <v>201710</v>
      </c>
      <c r="H251" s="8" t="str">
        <f t="shared" si="3"/>
        <v>Abdulrahman  Abu-Nada</v>
      </c>
      <c r="I251">
        <v>29063403052</v>
      </c>
      <c r="J251" t="s">
        <v>207</v>
      </c>
    </row>
    <row r="252" spans="1:10" x14ac:dyDescent="0.2">
      <c r="A252">
        <v>29135605490</v>
      </c>
      <c r="B252">
        <v>210003985</v>
      </c>
      <c r="C252" t="s">
        <v>825</v>
      </c>
      <c r="E252" t="s">
        <v>826</v>
      </c>
      <c r="F252">
        <v>201820</v>
      </c>
      <c r="G252">
        <v>201610</v>
      </c>
      <c r="H252" s="8" t="str">
        <f t="shared" si="3"/>
        <v>Raghavendran  Sivasubramanian</v>
      </c>
      <c r="I252">
        <v>29135605490</v>
      </c>
      <c r="J252" t="s">
        <v>62</v>
      </c>
    </row>
    <row r="253" spans="1:10" x14ac:dyDescent="0.2">
      <c r="A253">
        <v>28963404160</v>
      </c>
      <c r="B253">
        <v>210003975</v>
      </c>
      <c r="C253" t="s">
        <v>827</v>
      </c>
      <c r="D253" t="s">
        <v>828</v>
      </c>
      <c r="E253" t="s">
        <v>306</v>
      </c>
      <c r="F253">
        <v>201820</v>
      </c>
      <c r="G253">
        <v>201610</v>
      </c>
      <c r="H253" s="8" t="str">
        <f t="shared" si="3"/>
        <v>Btool Hashim Mohamed</v>
      </c>
      <c r="I253">
        <v>28963404160</v>
      </c>
      <c r="J253" t="s">
        <v>207</v>
      </c>
    </row>
    <row r="254" spans="1:10" x14ac:dyDescent="0.2">
      <c r="A254">
        <v>28640000201</v>
      </c>
      <c r="B254">
        <v>210006031</v>
      </c>
      <c r="C254" t="s">
        <v>829</v>
      </c>
      <c r="E254" t="s">
        <v>336</v>
      </c>
      <c r="F254">
        <v>201820</v>
      </c>
      <c r="G254">
        <v>201810</v>
      </c>
      <c r="H254" s="8" t="str">
        <f t="shared" si="3"/>
        <v>Malek  Mohammad</v>
      </c>
      <c r="I254">
        <v>28640000201</v>
      </c>
      <c r="J254" t="s">
        <v>96</v>
      </c>
    </row>
    <row r="255" spans="1:10" x14ac:dyDescent="0.2">
      <c r="H25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J145"/>
  <sheetViews>
    <sheetView showGridLines="0" zoomScale="70" zoomScaleNormal="70" workbookViewId="0">
      <selection activeCell="B31" sqref="B31"/>
    </sheetView>
  </sheetViews>
  <sheetFormatPr baseColWidth="10" defaultColWidth="8.83203125" defaultRowHeight="15" x14ac:dyDescent="0.2"/>
  <cols>
    <col min="1" max="1" width="4.83203125" customWidth="1"/>
    <col min="2" max="2" width="28.83203125" customWidth="1"/>
    <col min="3" max="3" width="11.5" bestFit="1" customWidth="1"/>
    <col min="4" max="4" width="9.5" customWidth="1"/>
    <col min="5" max="5" width="12.5" customWidth="1"/>
    <col min="6" max="6" width="44.5" customWidth="1"/>
    <col min="7" max="7" width="32" customWidth="1"/>
    <col min="8" max="8" width="27.83203125" customWidth="1"/>
  </cols>
  <sheetData>
    <row r="5" spans="1:8" ht="9" customHeight="1" x14ac:dyDescent="0.2"/>
    <row r="6" spans="1:8" x14ac:dyDescent="0.2">
      <c r="A6" t="s">
        <v>830</v>
      </c>
    </row>
    <row r="7" spans="1:8" x14ac:dyDescent="0.2">
      <c r="A7" t="s">
        <v>2</v>
      </c>
    </row>
    <row r="8" spans="1:8" x14ac:dyDescent="0.2">
      <c r="A8" t="s">
        <v>3</v>
      </c>
    </row>
    <row r="9" spans="1:8" x14ac:dyDescent="0.2">
      <c r="A9" t="s">
        <v>4</v>
      </c>
    </row>
    <row r="10" spans="1:8" x14ac:dyDescent="0.2">
      <c r="A10" t="s">
        <v>831</v>
      </c>
    </row>
    <row r="11" spans="1:8" ht="12" customHeight="1" x14ac:dyDescent="0.2"/>
    <row r="12" spans="1:8" x14ac:dyDescent="0.2">
      <c r="A12" s="10" t="s">
        <v>832</v>
      </c>
    </row>
    <row r="13" spans="1:8" ht="9" customHeight="1" x14ac:dyDescent="0.2">
      <c r="A13" s="10"/>
    </row>
    <row r="14" spans="1:8" x14ac:dyDescent="0.2">
      <c r="A14" t="s">
        <v>833</v>
      </c>
    </row>
    <row r="15" spans="1:8" ht="16" thickBot="1" x14ac:dyDescent="0.25"/>
    <row r="16" spans="1:8" x14ac:dyDescent="0.2">
      <c r="A16" s="11"/>
      <c r="B16" s="12" t="s">
        <v>834</v>
      </c>
      <c r="C16" s="12" t="s">
        <v>13</v>
      </c>
      <c r="D16" s="12" t="s">
        <v>835</v>
      </c>
      <c r="E16" s="12" t="s">
        <v>16</v>
      </c>
      <c r="F16" s="13" t="s">
        <v>17</v>
      </c>
      <c r="G16" s="13" t="s">
        <v>18</v>
      </c>
      <c r="H16" s="14" t="s">
        <v>19</v>
      </c>
    </row>
    <row r="17" spans="1:10" ht="15" customHeight="1" x14ac:dyDescent="0.2">
      <c r="A17" s="15">
        <v>1</v>
      </c>
      <c r="B17" s="16" t="s">
        <v>69</v>
      </c>
      <c r="C17" s="17" t="s">
        <v>62</v>
      </c>
      <c r="D17" s="18" t="s">
        <v>836</v>
      </c>
      <c r="E17" s="19">
        <v>9000</v>
      </c>
      <c r="F17" s="20" t="s">
        <v>70</v>
      </c>
      <c r="G17" s="21" t="s">
        <v>42</v>
      </c>
      <c r="H17" s="22"/>
    </row>
    <row r="18" spans="1:10" ht="16" x14ac:dyDescent="0.2">
      <c r="A18" s="15">
        <v>2</v>
      </c>
      <c r="B18" s="16" t="s">
        <v>71</v>
      </c>
      <c r="C18" s="17" t="s">
        <v>36</v>
      </c>
      <c r="D18" s="18" t="s">
        <v>836</v>
      </c>
      <c r="E18" s="19">
        <v>9000</v>
      </c>
      <c r="F18" s="20" t="s">
        <v>72</v>
      </c>
      <c r="G18" s="21" t="s">
        <v>42</v>
      </c>
      <c r="H18" s="22" t="s">
        <v>73</v>
      </c>
    </row>
    <row r="19" spans="1:10" ht="16" x14ac:dyDescent="0.2">
      <c r="A19" s="15">
        <v>3</v>
      </c>
      <c r="B19" s="16" t="s">
        <v>30</v>
      </c>
      <c r="C19" s="17" t="s">
        <v>31</v>
      </c>
      <c r="D19" s="18" t="s">
        <v>836</v>
      </c>
      <c r="E19" s="19">
        <v>9000</v>
      </c>
      <c r="F19" s="20" t="s">
        <v>32</v>
      </c>
      <c r="G19" s="21" t="s">
        <v>33</v>
      </c>
      <c r="H19" s="22"/>
      <c r="J19" s="23"/>
    </row>
    <row r="20" spans="1:10" ht="12.5" customHeight="1" x14ac:dyDescent="0.2">
      <c r="A20" s="15">
        <v>4</v>
      </c>
      <c r="B20" s="16" t="s">
        <v>22</v>
      </c>
      <c r="C20" s="17" t="s">
        <v>837</v>
      </c>
      <c r="D20" s="18" t="s">
        <v>836</v>
      </c>
      <c r="E20" s="19">
        <v>9000</v>
      </c>
      <c r="F20" s="20" t="s">
        <v>27</v>
      </c>
      <c r="G20" s="21" t="s">
        <v>28</v>
      </c>
      <c r="H20" s="22"/>
    </row>
    <row r="21" spans="1:10" ht="14.5" customHeight="1" x14ac:dyDescent="0.2">
      <c r="A21" s="15">
        <v>5</v>
      </c>
      <c r="B21" s="16" t="s">
        <v>49</v>
      </c>
      <c r="C21" s="17" t="s">
        <v>50</v>
      </c>
      <c r="D21" s="18" t="s">
        <v>836</v>
      </c>
      <c r="E21" s="19">
        <v>9000</v>
      </c>
      <c r="F21" s="20" t="s">
        <v>51</v>
      </c>
      <c r="G21" s="21" t="s">
        <v>42</v>
      </c>
      <c r="H21" s="22" t="s">
        <v>43</v>
      </c>
    </row>
    <row r="22" spans="1:10" ht="13.75" customHeight="1" x14ac:dyDescent="0.2">
      <c r="A22" s="15">
        <v>6</v>
      </c>
      <c r="B22" s="16" t="s">
        <v>66</v>
      </c>
      <c r="C22" s="17" t="s">
        <v>36</v>
      </c>
      <c r="D22" s="18" t="s">
        <v>836</v>
      </c>
      <c r="E22" s="19">
        <v>9000</v>
      </c>
      <c r="F22" s="20" t="s">
        <v>68</v>
      </c>
      <c r="G22" s="21" t="s">
        <v>42</v>
      </c>
      <c r="H22" s="22" t="s">
        <v>43</v>
      </c>
    </row>
    <row r="23" spans="1:10" ht="16" x14ac:dyDescent="0.2">
      <c r="A23" s="15">
        <v>7</v>
      </c>
      <c r="B23" s="16" t="s">
        <v>59</v>
      </c>
      <c r="C23" s="17" t="s">
        <v>50</v>
      </c>
      <c r="D23" s="18" t="s">
        <v>836</v>
      </c>
      <c r="E23" s="19">
        <v>9000</v>
      </c>
      <c r="F23" s="20" t="s">
        <v>60</v>
      </c>
      <c r="G23" s="21" t="s">
        <v>42</v>
      </c>
      <c r="H23" s="22" t="s">
        <v>43</v>
      </c>
    </row>
    <row r="24" spans="1:10" ht="16" x14ac:dyDescent="0.2">
      <c r="A24" s="15">
        <v>8</v>
      </c>
      <c r="B24" s="16" t="s">
        <v>52</v>
      </c>
      <c r="C24" s="17" t="s">
        <v>50</v>
      </c>
      <c r="D24" s="18" t="s">
        <v>836</v>
      </c>
      <c r="E24" s="19">
        <v>9000</v>
      </c>
      <c r="F24" s="20" t="s">
        <v>53</v>
      </c>
      <c r="G24" s="21" t="s">
        <v>42</v>
      </c>
      <c r="H24" s="22" t="s">
        <v>43</v>
      </c>
    </row>
    <row r="25" spans="1:10" ht="16" x14ac:dyDescent="0.2">
      <c r="A25" s="15">
        <v>9</v>
      </c>
      <c r="B25" s="16" t="s">
        <v>39</v>
      </c>
      <c r="C25" s="17" t="s">
        <v>36</v>
      </c>
      <c r="D25" s="18" t="s">
        <v>836</v>
      </c>
      <c r="E25" s="19">
        <v>9000</v>
      </c>
      <c r="F25" s="20" t="s">
        <v>41</v>
      </c>
      <c r="G25" s="21" t="s">
        <v>42</v>
      </c>
      <c r="H25" s="22" t="s">
        <v>43</v>
      </c>
    </row>
    <row r="26" spans="1:10" ht="16" x14ac:dyDescent="0.2">
      <c r="A26" s="15">
        <v>10</v>
      </c>
      <c r="B26" s="16" t="s">
        <v>54</v>
      </c>
      <c r="C26" s="17" t="s">
        <v>56</v>
      </c>
      <c r="D26" s="18" t="s">
        <v>836</v>
      </c>
      <c r="E26" s="19">
        <v>9000</v>
      </c>
      <c r="F26" s="20" t="s">
        <v>57</v>
      </c>
      <c r="G26" s="21" t="s">
        <v>58</v>
      </c>
      <c r="H26" s="22"/>
    </row>
    <row r="27" spans="1:10" ht="16" x14ac:dyDescent="0.2">
      <c r="A27" s="15">
        <v>11</v>
      </c>
      <c r="B27" s="16" t="s">
        <v>64</v>
      </c>
      <c r="C27" s="17" t="s">
        <v>36</v>
      </c>
      <c r="D27" s="18" t="s">
        <v>836</v>
      </c>
      <c r="E27" s="19">
        <v>9000</v>
      </c>
      <c r="F27" s="20" t="s">
        <v>65</v>
      </c>
      <c r="G27" s="21" t="s">
        <v>33</v>
      </c>
      <c r="H27" s="22" t="s">
        <v>43</v>
      </c>
    </row>
    <row r="28" spans="1:10" ht="16" x14ac:dyDescent="0.2">
      <c r="A28" s="15">
        <v>12</v>
      </c>
      <c r="B28" s="16" t="s">
        <v>44</v>
      </c>
      <c r="C28" s="17" t="s">
        <v>838</v>
      </c>
      <c r="D28" s="18" t="s">
        <v>836</v>
      </c>
      <c r="E28" s="19">
        <v>9000</v>
      </c>
      <c r="F28" s="20" t="s">
        <v>48</v>
      </c>
      <c r="G28" s="21" t="s">
        <v>33</v>
      </c>
      <c r="H28" s="22"/>
    </row>
    <row r="29" spans="1:10" x14ac:dyDescent="0.2">
      <c r="A29" s="15">
        <v>13</v>
      </c>
      <c r="B29" s="24" t="s">
        <v>34</v>
      </c>
      <c r="C29" s="25" t="s">
        <v>36</v>
      </c>
      <c r="D29" s="25" t="s">
        <v>836</v>
      </c>
      <c r="E29" s="19">
        <v>9000</v>
      </c>
      <c r="F29" s="20" t="s">
        <v>38</v>
      </c>
      <c r="G29" s="21" t="s">
        <v>33</v>
      </c>
      <c r="H29" s="22"/>
    </row>
    <row r="30" spans="1:10" x14ac:dyDescent="0.2">
      <c r="A30" s="15">
        <v>14</v>
      </c>
      <c r="B30" s="24" t="s">
        <v>246</v>
      </c>
      <c r="C30" s="25" t="s">
        <v>839</v>
      </c>
      <c r="D30" s="25" t="s">
        <v>836</v>
      </c>
      <c r="E30" s="19">
        <v>7000</v>
      </c>
      <c r="F30" s="20" t="s">
        <v>248</v>
      </c>
      <c r="G30" s="21" t="s">
        <v>33</v>
      </c>
      <c r="H30" s="22"/>
    </row>
    <row r="31" spans="1:10" ht="11.5" customHeight="1" thickBot="1" x14ac:dyDescent="0.25">
      <c r="A31" s="27"/>
      <c r="B31" s="28"/>
      <c r="C31" s="29"/>
      <c r="D31" s="29"/>
      <c r="E31" s="30"/>
      <c r="F31" s="31"/>
      <c r="G31" s="15"/>
      <c r="H31" s="15"/>
    </row>
    <row r="32" spans="1:10" ht="16" thickBot="1" x14ac:dyDescent="0.25">
      <c r="A32" s="32"/>
      <c r="D32" s="33"/>
      <c r="E32" s="34">
        <f>SUM(E17:E31)</f>
        <v>124000</v>
      </c>
    </row>
    <row r="33" spans="1:8" x14ac:dyDescent="0.2">
      <c r="A33" s="32"/>
      <c r="D33" s="33"/>
      <c r="E33" s="35"/>
    </row>
    <row r="34" spans="1:8" ht="25" customHeight="1" x14ac:dyDescent="0.2">
      <c r="A34" s="36"/>
      <c r="D34" s="33"/>
      <c r="E34" s="37"/>
    </row>
    <row r="35" spans="1:8" ht="25" customHeight="1" x14ac:dyDescent="0.2">
      <c r="A35" s="36"/>
      <c r="D35" s="33"/>
      <c r="E35" s="37"/>
    </row>
    <row r="36" spans="1:8" ht="18.5" customHeight="1" x14ac:dyDescent="0.2">
      <c r="A36" s="36"/>
      <c r="D36" s="33"/>
      <c r="E36" s="37"/>
    </row>
    <row r="37" spans="1:8" ht="28" customHeight="1" x14ac:dyDescent="0.2">
      <c r="A37" s="36"/>
      <c r="D37" s="33"/>
      <c r="E37" s="37"/>
    </row>
    <row r="38" spans="1:8" ht="15.5" customHeight="1" x14ac:dyDescent="0.2">
      <c r="A38" s="36"/>
      <c r="D38" s="33"/>
      <c r="E38" s="37"/>
      <c r="F38" s="38" t="s">
        <v>840</v>
      </c>
      <c r="G38" s="123" t="s">
        <v>841</v>
      </c>
      <c r="H38" s="123"/>
    </row>
    <row r="39" spans="1:8" ht="18.5" customHeight="1" x14ac:dyDescent="0.2">
      <c r="A39" s="36"/>
      <c r="D39" s="33"/>
      <c r="E39" s="37"/>
      <c r="F39" s="39" t="s">
        <v>842</v>
      </c>
      <c r="G39" s="122" t="s">
        <v>843</v>
      </c>
      <c r="H39" s="122"/>
    </row>
    <row r="40" spans="1:8" ht="14.5" customHeight="1" x14ac:dyDescent="0.2">
      <c r="A40" s="36"/>
      <c r="D40" s="33"/>
      <c r="E40" s="37"/>
      <c r="F40" s="39"/>
      <c r="G40" s="39"/>
      <c r="H40" s="39"/>
    </row>
    <row r="41" spans="1:8" ht="15.5" customHeight="1" x14ac:dyDescent="0.2">
      <c r="A41" t="s">
        <v>830</v>
      </c>
      <c r="D41" s="33"/>
      <c r="E41" s="37"/>
      <c r="F41" s="39"/>
      <c r="G41" s="39"/>
      <c r="H41" s="39"/>
    </row>
    <row r="42" spans="1:8" ht="15.5" customHeight="1" x14ac:dyDescent="0.2">
      <c r="A42" t="s">
        <v>2</v>
      </c>
      <c r="D42" s="33"/>
      <c r="E42" s="37"/>
      <c r="F42" s="39"/>
      <c r="G42" s="39"/>
      <c r="H42" s="39"/>
    </row>
    <row r="43" spans="1:8" ht="15.5" customHeight="1" x14ac:dyDescent="0.2">
      <c r="A43" t="s">
        <v>3</v>
      </c>
      <c r="D43" s="33"/>
      <c r="E43" s="37"/>
      <c r="F43" s="39"/>
      <c r="G43" s="39"/>
      <c r="H43" s="39"/>
    </row>
    <row r="44" spans="1:8" ht="15.5" customHeight="1" x14ac:dyDescent="0.2">
      <c r="A44" t="s">
        <v>4</v>
      </c>
      <c r="D44" s="33"/>
      <c r="E44" s="37"/>
      <c r="F44" s="39"/>
      <c r="G44" s="39"/>
      <c r="H44" s="39"/>
    </row>
    <row r="45" spans="1:8" ht="15.5" customHeight="1" x14ac:dyDescent="0.2">
      <c r="A45" t="s">
        <v>831</v>
      </c>
      <c r="D45" s="33"/>
      <c r="E45" s="37"/>
      <c r="F45" s="39"/>
      <c r="G45" s="39"/>
      <c r="H45" s="39"/>
    </row>
    <row r="46" spans="1:8" ht="7.25" customHeight="1" x14ac:dyDescent="0.2">
      <c r="A46" s="36"/>
      <c r="D46" s="33"/>
      <c r="E46" s="37"/>
      <c r="F46" s="39"/>
      <c r="G46" s="39"/>
      <c r="H46" s="39"/>
    </row>
    <row r="47" spans="1:8" ht="15.5" customHeight="1" x14ac:dyDescent="0.2">
      <c r="A47" s="10" t="s">
        <v>832</v>
      </c>
      <c r="D47" s="33"/>
      <c r="E47" s="37"/>
      <c r="F47" s="39"/>
      <c r="G47" s="39"/>
      <c r="H47" s="39"/>
    </row>
    <row r="48" spans="1:8" ht="15.5" customHeight="1" x14ac:dyDescent="0.2">
      <c r="A48" t="s">
        <v>844</v>
      </c>
      <c r="D48" s="33"/>
      <c r="E48" s="37"/>
      <c r="F48" s="39"/>
      <c r="G48" s="39"/>
      <c r="H48" s="39"/>
    </row>
    <row r="49" spans="1:8" ht="11.5" customHeight="1" thickBot="1" x14ac:dyDescent="0.25"/>
    <row r="50" spans="1:8" x14ac:dyDescent="0.2">
      <c r="A50" s="11"/>
      <c r="B50" s="12" t="s">
        <v>834</v>
      </c>
      <c r="C50" s="12" t="s">
        <v>13</v>
      </c>
      <c r="D50" s="12" t="s">
        <v>835</v>
      </c>
      <c r="E50" s="12" t="s">
        <v>16</v>
      </c>
      <c r="F50" s="13" t="s">
        <v>17</v>
      </c>
      <c r="G50" s="13" t="s">
        <v>18</v>
      </c>
      <c r="H50" s="14" t="s">
        <v>19</v>
      </c>
    </row>
    <row r="51" spans="1:8" x14ac:dyDescent="0.2">
      <c r="A51" s="15">
        <v>1</v>
      </c>
      <c r="B51" s="40" t="s">
        <v>845</v>
      </c>
      <c r="C51" s="25" t="s">
        <v>846</v>
      </c>
      <c r="D51" s="25" t="s">
        <v>836</v>
      </c>
      <c r="E51" s="19">
        <v>9000</v>
      </c>
      <c r="F51" s="21" t="s">
        <v>78</v>
      </c>
      <c r="G51" s="21" t="s">
        <v>42</v>
      </c>
      <c r="H51" s="22" t="s">
        <v>43</v>
      </c>
    </row>
    <row r="52" spans="1:8" x14ac:dyDescent="0.2">
      <c r="A52" s="15">
        <v>2</v>
      </c>
      <c r="B52" s="40" t="s">
        <v>847</v>
      </c>
      <c r="C52" s="25" t="s">
        <v>848</v>
      </c>
      <c r="D52" s="18" t="s">
        <v>836</v>
      </c>
      <c r="E52" s="19">
        <v>9000</v>
      </c>
      <c r="F52" s="21" t="s">
        <v>87</v>
      </c>
      <c r="G52" s="41" t="s">
        <v>88</v>
      </c>
      <c r="H52" s="22"/>
    </row>
    <row r="53" spans="1:8" x14ac:dyDescent="0.2">
      <c r="A53" s="15">
        <v>3</v>
      </c>
      <c r="B53" s="40" t="s">
        <v>849</v>
      </c>
      <c r="C53" s="25" t="s">
        <v>850</v>
      </c>
      <c r="D53" s="18" t="s">
        <v>836</v>
      </c>
      <c r="E53" s="19">
        <v>9000</v>
      </c>
      <c r="F53" s="21" t="s">
        <v>97</v>
      </c>
      <c r="G53" s="21" t="s">
        <v>98</v>
      </c>
      <c r="H53" s="22"/>
    </row>
    <row r="54" spans="1:8" x14ac:dyDescent="0.2">
      <c r="A54" s="15">
        <v>4</v>
      </c>
      <c r="B54" s="40" t="s">
        <v>851</v>
      </c>
      <c r="C54" s="25" t="s">
        <v>62</v>
      </c>
      <c r="D54" s="18" t="s">
        <v>836</v>
      </c>
      <c r="E54" s="19">
        <v>7500</v>
      </c>
      <c r="F54" s="21" t="s">
        <v>102</v>
      </c>
      <c r="G54" s="21" t="s">
        <v>103</v>
      </c>
      <c r="H54" s="22"/>
    </row>
    <row r="55" spans="1:8" x14ac:dyDescent="0.2">
      <c r="A55" s="15">
        <v>5</v>
      </c>
      <c r="B55" s="40" t="s">
        <v>852</v>
      </c>
      <c r="C55" s="25" t="s">
        <v>62</v>
      </c>
      <c r="D55" s="18" t="s">
        <v>836</v>
      </c>
      <c r="E55" s="19">
        <v>9000</v>
      </c>
      <c r="F55" s="21" t="s">
        <v>108</v>
      </c>
      <c r="G55" s="21" t="s">
        <v>109</v>
      </c>
      <c r="H55" s="22"/>
    </row>
    <row r="56" spans="1:8" x14ac:dyDescent="0.2">
      <c r="A56" s="15">
        <v>6</v>
      </c>
      <c r="B56" s="40" t="s">
        <v>853</v>
      </c>
      <c r="C56" s="25" t="s">
        <v>122</v>
      </c>
      <c r="D56" s="18" t="s">
        <v>836</v>
      </c>
      <c r="E56" s="19">
        <v>7500</v>
      </c>
      <c r="F56" s="40" t="s">
        <v>126</v>
      </c>
      <c r="G56" s="21" t="s">
        <v>127</v>
      </c>
      <c r="H56" s="22"/>
    </row>
    <row r="57" spans="1:8" x14ac:dyDescent="0.2">
      <c r="A57" s="15">
        <v>7</v>
      </c>
      <c r="B57" s="40" t="s">
        <v>854</v>
      </c>
      <c r="C57" s="25" t="s">
        <v>855</v>
      </c>
      <c r="D57" s="18" t="s">
        <v>836</v>
      </c>
      <c r="E57" s="19">
        <v>7500</v>
      </c>
      <c r="F57" s="26" t="s">
        <v>119</v>
      </c>
      <c r="G57" s="21" t="s">
        <v>88</v>
      </c>
      <c r="H57" s="22"/>
    </row>
    <row r="58" spans="1:8" x14ac:dyDescent="0.2">
      <c r="A58" s="15">
        <v>8</v>
      </c>
      <c r="B58" s="40" t="s">
        <v>856</v>
      </c>
      <c r="C58" s="25" t="s">
        <v>850</v>
      </c>
      <c r="D58" s="18" t="s">
        <v>836</v>
      </c>
      <c r="E58" s="19">
        <v>7500</v>
      </c>
      <c r="F58" s="21" t="s">
        <v>159</v>
      </c>
      <c r="G58" s="21" t="s">
        <v>127</v>
      </c>
      <c r="H58" s="22"/>
    </row>
    <row r="59" spans="1:8" x14ac:dyDescent="0.2">
      <c r="A59" s="15">
        <v>9</v>
      </c>
      <c r="B59" s="42" t="s">
        <v>857</v>
      </c>
      <c r="C59" s="18" t="s">
        <v>62</v>
      </c>
      <c r="D59" s="18" t="s">
        <v>836</v>
      </c>
      <c r="E59" s="19">
        <v>7500</v>
      </c>
      <c r="F59" s="21" t="s">
        <v>858</v>
      </c>
      <c r="G59" s="21" t="s">
        <v>42</v>
      </c>
      <c r="H59" s="22" t="s">
        <v>43</v>
      </c>
    </row>
    <row r="60" spans="1:8" x14ac:dyDescent="0.2">
      <c r="A60" s="15">
        <v>10</v>
      </c>
      <c r="B60" s="42" t="s">
        <v>859</v>
      </c>
      <c r="C60" s="18" t="s">
        <v>50</v>
      </c>
      <c r="D60" s="25" t="s">
        <v>836</v>
      </c>
      <c r="E60" s="19">
        <v>7500</v>
      </c>
      <c r="F60" s="21" t="s">
        <v>860</v>
      </c>
      <c r="G60" s="21" t="s">
        <v>33</v>
      </c>
      <c r="H60" s="22"/>
    </row>
    <row r="61" spans="1:8" x14ac:dyDescent="0.2">
      <c r="A61" s="15">
        <v>11</v>
      </c>
      <c r="B61" s="42" t="s">
        <v>110</v>
      </c>
      <c r="C61" s="18" t="s">
        <v>36</v>
      </c>
      <c r="D61" s="18" t="s">
        <v>836</v>
      </c>
      <c r="E61" s="19">
        <v>9000</v>
      </c>
      <c r="F61" s="21" t="s">
        <v>112</v>
      </c>
      <c r="G61" s="21" t="s">
        <v>33</v>
      </c>
      <c r="H61" s="22"/>
    </row>
    <row r="62" spans="1:8" x14ac:dyDescent="0.2">
      <c r="A62" s="15">
        <v>12</v>
      </c>
      <c r="B62" s="42" t="s">
        <v>861</v>
      </c>
      <c r="C62" s="18" t="s">
        <v>96</v>
      </c>
      <c r="D62" s="18" t="s">
        <v>836</v>
      </c>
      <c r="E62" s="19">
        <v>7500</v>
      </c>
      <c r="F62" s="21" t="s">
        <v>862</v>
      </c>
      <c r="G62" s="21" t="s">
        <v>863</v>
      </c>
      <c r="H62" s="22"/>
    </row>
    <row r="63" spans="1:8" x14ac:dyDescent="0.2">
      <c r="A63" s="15">
        <v>13</v>
      </c>
      <c r="B63" s="42" t="s">
        <v>140</v>
      </c>
      <c r="C63" s="18" t="s">
        <v>839</v>
      </c>
      <c r="D63" s="25" t="s">
        <v>836</v>
      </c>
      <c r="E63" s="19">
        <v>9000</v>
      </c>
      <c r="F63" s="21" t="s">
        <v>142</v>
      </c>
      <c r="G63" s="21" t="s">
        <v>33</v>
      </c>
      <c r="H63" s="22"/>
    </row>
    <row r="64" spans="1:8" x14ac:dyDescent="0.2">
      <c r="A64" s="15">
        <v>14</v>
      </c>
      <c r="B64" s="42" t="s">
        <v>864</v>
      </c>
      <c r="C64" s="18" t="s">
        <v>36</v>
      </c>
      <c r="D64" s="25" t="s">
        <v>836</v>
      </c>
      <c r="E64" s="19">
        <v>7500</v>
      </c>
      <c r="F64" s="21" t="s">
        <v>865</v>
      </c>
      <c r="G64" s="21" t="s">
        <v>866</v>
      </c>
      <c r="H64" s="22"/>
    </row>
    <row r="65" spans="1:8" x14ac:dyDescent="0.2">
      <c r="A65" s="15">
        <v>15</v>
      </c>
      <c r="B65" s="42" t="s">
        <v>143</v>
      </c>
      <c r="C65" s="18" t="s">
        <v>144</v>
      </c>
      <c r="D65" s="25" t="s">
        <v>836</v>
      </c>
      <c r="E65" s="19">
        <v>7500</v>
      </c>
      <c r="F65" s="21" t="s">
        <v>145</v>
      </c>
      <c r="G65" s="21" t="s">
        <v>33</v>
      </c>
      <c r="H65" s="22"/>
    </row>
    <row r="66" spans="1:8" x14ac:dyDescent="0.2">
      <c r="A66" s="15">
        <v>16</v>
      </c>
      <c r="B66" s="42" t="s">
        <v>867</v>
      </c>
      <c r="C66" s="18" t="s">
        <v>36</v>
      </c>
      <c r="D66" s="25" t="s">
        <v>836</v>
      </c>
      <c r="E66" s="19">
        <v>7500</v>
      </c>
      <c r="F66" s="21" t="s">
        <v>868</v>
      </c>
      <c r="G66" s="21" t="s">
        <v>33</v>
      </c>
      <c r="H66" s="22"/>
    </row>
    <row r="67" spans="1:8" x14ac:dyDescent="0.2">
      <c r="A67" s="15">
        <v>17</v>
      </c>
      <c r="B67" s="42" t="s">
        <v>869</v>
      </c>
      <c r="C67" s="18" t="s">
        <v>118</v>
      </c>
      <c r="D67" s="25" t="s">
        <v>836</v>
      </c>
      <c r="E67" s="19">
        <v>9000</v>
      </c>
      <c r="F67" s="43" t="s">
        <v>870</v>
      </c>
      <c r="G67" s="21" t="s">
        <v>33</v>
      </c>
      <c r="H67" s="22"/>
    </row>
    <row r="68" spans="1:8" x14ac:dyDescent="0.2">
      <c r="A68" s="15">
        <v>18</v>
      </c>
      <c r="B68" s="42" t="s">
        <v>89</v>
      </c>
      <c r="C68" s="18" t="s">
        <v>36</v>
      </c>
      <c r="D68" s="25" t="s">
        <v>836</v>
      </c>
      <c r="E68" s="19">
        <v>9000</v>
      </c>
      <c r="F68" s="21" t="s">
        <v>90</v>
      </c>
      <c r="G68" s="21" t="s">
        <v>33</v>
      </c>
      <c r="H68" s="22"/>
    </row>
    <row r="69" spans="1:8" x14ac:dyDescent="0.2">
      <c r="A69" s="15">
        <v>19</v>
      </c>
      <c r="B69" s="42" t="s">
        <v>131</v>
      </c>
      <c r="C69" s="42" t="s">
        <v>133</v>
      </c>
      <c r="D69" s="25" t="s">
        <v>836</v>
      </c>
      <c r="E69" s="44">
        <v>7500</v>
      </c>
      <c r="F69" s="43" t="s">
        <v>134</v>
      </c>
      <c r="G69" s="43" t="s">
        <v>33</v>
      </c>
      <c r="H69" s="27"/>
    </row>
    <row r="70" spans="1:8" x14ac:dyDescent="0.2">
      <c r="A70" s="31">
        <v>20</v>
      </c>
      <c r="B70" s="42" t="s">
        <v>135</v>
      </c>
      <c r="C70" s="42" t="s">
        <v>137</v>
      </c>
      <c r="D70" s="25" t="s">
        <v>836</v>
      </c>
      <c r="E70" s="44">
        <v>9000</v>
      </c>
      <c r="F70" s="43" t="s">
        <v>138</v>
      </c>
      <c r="G70" s="43" t="s">
        <v>139</v>
      </c>
      <c r="H70" s="27"/>
    </row>
    <row r="71" spans="1:8" x14ac:dyDescent="0.2">
      <c r="A71" s="31">
        <v>21</v>
      </c>
      <c r="B71" s="42" t="s">
        <v>147</v>
      </c>
      <c r="C71" s="18" t="s">
        <v>96</v>
      </c>
      <c r="D71" s="25" t="s">
        <v>836</v>
      </c>
      <c r="E71" s="44">
        <v>9000</v>
      </c>
      <c r="F71" s="43" t="s">
        <v>149</v>
      </c>
      <c r="G71" s="43" t="s">
        <v>127</v>
      </c>
      <c r="H71" s="15"/>
    </row>
    <row r="72" spans="1:8" x14ac:dyDescent="0.2">
      <c r="A72" s="31">
        <v>22</v>
      </c>
      <c r="B72" s="42" t="s">
        <v>871</v>
      </c>
      <c r="C72" s="18" t="s">
        <v>872</v>
      </c>
      <c r="D72" s="25" t="s">
        <v>836</v>
      </c>
      <c r="E72" s="44">
        <v>7500</v>
      </c>
      <c r="F72" s="43" t="s">
        <v>873</v>
      </c>
      <c r="G72" s="43" t="s">
        <v>874</v>
      </c>
      <c r="H72" s="27"/>
    </row>
    <row r="73" spans="1:8" x14ac:dyDescent="0.2">
      <c r="A73" s="31">
        <v>23</v>
      </c>
      <c r="B73" s="42" t="s">
        <v>875</v>
      </c>
      <c r="C73" s="18" t="s">
        <v>96</v>
      </c>
      <c r="D73" s="18" t="s">
        <v>836</v>
      </c>
      <c r="E73" s="45">
        <v>7500</v>
      </c>
      <c r="F73" s="43" t="s">
        <v>876</v>
      </c>
      <c r="G73" s="43" t="s">
        <v>88</v>
      </c>
      <c r="H73" s="27"/>
    </row>
    <row r="74" spans="1:8" x14ac:dyDescent="0.2">
      <c r="A74" s="31">
        <v>24</v>
      </c>
      <c r="B74" s="42" t="s">
        <v>877</v>
      </c>
      <c r="C74" s="18" t="s">
        <v>878</v>
      </c>
      <c r="D74" s="18" t="s">
        <v>836</v>
      </c>
      <c r="E74" s="45">
        <v>7500</v>
      </c>
      <c r="F74" s="43" t="s">
        <v>879</v>
      </c>
      <c r="G74" s="43" t="s">
        <v>103</v>
      </c>
      <c r="H74" s="27"/>
    </row>
    <row r="75" spans="1:8" x14ac:dyDescent="0.2">
      <c r="A75" s="31">
        <v>25</v>
      </c>
      <c r="B75" s="42" t="s">
        <v>880</v>
      </c>
      <c r="C75" s="18" t="s">
        <v>872</v>
      </c>
      <c r="D75" s="18" t="s">
        <v>836</v>
      </c>
      <c r="E75" s="45">
        <v>7500</v>
      </c>
      <c r="F75" s="43" t="s">
        <v>881</v>
      </c>
      <c r="G75" s="43" t="s">
        <v>33</v>
      </c>
      <c r="H75" s="27"/>
    </row>
    <row r="76" spans="1:8" x14ac:dyDescent="0.2">
      <c r="A76" s="15">
        <v>26</v>
      </c>
      <c r="B76" s="42" t="s">
        <v>99</v>
      </c>
      <c r="C76" s="18" t="s">
        <v>882</v>
      </c>
      <c r="D76" s="18" t="s">
        <v>836</v>
      </c>
      <c r="E76" s="44">
        <v>9000</v>
      </c>
      <c r="F76" s="43" t="s">
        <v>100</v>
      </c>
      <c r="G76" s="43" t="s">
        <v>33</v>
      </c>
      <c r="H76" s="27"/>
    </row>
    <row r="77" spans="1:8" x14ac:dyDescent="0.2">
      <c r="A77" s="15">
        <v>27</v>
      </c>
      <c r="B77" s="42" t="s">
        <v>91</v>
      </c>
      <c r="C77" s="18" t="s">
        <v>883</v>
      </c>
      <c r="D77" s="18" t="s">
        <v>836</v>
      </c>
      <c r="E77" s="44">
        <v>9000</v>
      </c>
      <c r="F77" s="26" t="s">
        <v>93</v>
      </c>
      <c r="G77" s="43" t="s">
        <v>33</v>
      </c>
      <c r="H77" s="27"/>
    </row>
    <row r="78" spans="1:8" x14ac:dyDescent="0.2">
      <c r="A78" s="15">
        <v>28</v>
      </c>
      <c r="B78" s="42" t="s">
        <v>121</v>
      </c>
      <c r="C78" s="18" t="s">
        <v>884</v>
      </c>
      <c r="D78" s="18" t="s">
        <v>836</v>
      </c>
      <c r="E78" s="44">
        <v>9000</v>
      </c>
      <c r="F78" s="43" t="s">
        <v>885</v>
      </c>
      <c r="G78" s="43" t="s">
        <v>98</v>
      </c>
      <c r="H78" s="27"/>
    </row>
    <row r="79" spans="1:8" x14ac:dyDescent="0.2">
      <c r="A79" s="15">
        <v>29</v>
      </c>
      <c r="B79" s="42" t="s">
        <v>129</v>
      </c>
      <c r="C79" s="18" t="s">
        <v>878</v>
      </c>
      <c r="D79" s="18" t="s">
        <v>836</v>
      </c>
      <c r="E79" s="44">
        <v>9000</v>
      </c>
      <c r="F79" s="43" t="s">
        <v>130</v>
      </c>
      <c r="G79" s="43" t="s">
        <v>33</v>
      </c>
      <c r="H79" s="27"/>
    </row>
    <row r="80" spans="1:8" x14ac:dyDescent="0.2">
      <c r="A80" s="15">
        <v>30</v>
      </c>
      <c r="B80" s="42" t="s">
        <v>79</v>
      </c>
      <c r="C80" s="18" t="s">
        <v>886</v>
      </c>
      <c r="D80" s="18" t="s">
        <v>836</v>
      </c>
      <c r="E80" s="46">
        <v>9000</v>
      </c>
      <c r="F80" s="43" t="s">
        <v>83</v>
      </c>
      <c r="G80" s="43" t="s">
        <v>33</v>
      </c>
      <c r="H80" s="27"/>
    </row>
    <row r="81" spans="1:8" x14ac:dyDescent="0.2">
      <c r="A81" s="15">
        <v>31</v>
      </c>
      <c r="B81" s="42" t="s">
        <v>113</v>
      </c>
      <c r="C81" s="18" t="s">
        <v>878</v>
      </c>
      <c r="D81" s="18" t="s">
        <v>836</v>
      </c>
      <c r="E81" s="46">
        <v>9000</v>
      </c>
      <c r="F81" s="43" t="s">
        <v>115</v>
      </c>
      <c r="G81" s="43" t="s">
        <v>33</v>
      </c>
      <c r="H81" s="27"/>
    </row>
    <row r="82" spans="1:8" x14ac:dyDescent="0.2">
      <c r="A82" s="15">
        <v>32</v>
      </c>
      <c r="B82" s="42" t="s">
        <v>153</v>
      </c>
      <c r="C82" s="18" t="s">
        <v>887</v>
      </c>
      <c r="D82" s="18" t="s">
        <v>836</v>
      </c>
      <c r="E82" s="46">
        <v>9000</v>
      </c>
      <c r="F82" s="43" t="s">
        <v>155</v>
      </c>
      <c r="G82" s="43" t="s">
        <v>33</v>
      </c>
      <c r="H82" s="27"/>
    </row>
    <row r="83" spans="1:8" ht="16" thickBot="1" x14ac:dyDescent="0.25">
      <c r="A83" s="15">
        <v>33</v>
      </c>
      <c r="B83" s="42" t="s">
        <v>150</v>
      </c>
      <c r="C83" s="18" t="s">
        <v>872</v>
      </c>
      <c r="D83" s="18" t="s">
        <v>836</v>
      </c>
      <c r="E83" s="46">
        <v>9000</v>
      </c>
      <c r="F83" s="43" t="s">
        <v>152</v>
      </c>
      <c r="G83" s="47" t="s">
        <v>98</v>
      </c>
      <c r="H83" s="27"/>
    </row>
    <row r="84" spans="1:8" ht="15.5" customHeight="1" thickBot="1" x14ac:dyDescent="0.25">
      <c r="E84" s="48">
        <f>SUM(E51:E83)</f>
        <v>274500</v>
      </c>
    </row>
    <row r="85" spans="1:8" ht="15.5" customHeight="1" x14ac:dyDescent="0.2">
      <c r="E85" s="49"/>
    </row>
    <row r="86" spans="1:8" ht="15.5" customHeight="1" x14ac:dyDescent="0.2">
      <c r="E86" s="49"/>
    </row>
    <row r="87" spans="1:8" ht="21" customHeight="1" x14ac:dyDescent="0.2"/>
    <row r="88" spans="1:8" ht="15.5" customHeight="1" x14ac:dyDescent="0.2">
      <c r="F88" s="50" t="s">
        <v>840</v>
      </c>
      <c r="G88" s="124" t="s">
        <v>841</v>
      </c>
      <c r="H88" s="124"/>
    </row>
    <row r="89" spans="1:8" x14ac:dyDescent="0.2">
      <c r="F89" s="51" t="s">
        <v>842</v>
      </c>
      <c r="G89" s="122" t="s">
        <v>843</v>
      </c>
      <c r="H89" s="122"/>
    </row>
    <row r="92" spans="1:8" x14ac:dyDescent="0.2">
      <c r="A92" t="s">
        <v>830</v>
      </c>
      <c r="D92" s="33"/>
      <c r="E92" s="37"/>
      <c r="F92" s="39"/>
      <c r="G92" s="39"/>
      <c r="H92" s="39"/>
    </row>
    <row r="93" spans="1:8" x14ac:dyDescent="0.2">
      <c r="A93" t="s">
        <v>2</v>
      </c>
      <c r="D93" s="33"/>
      <c r="E93" s="37"/>
      <c r="F93" s="39"/>
      <c r="G93" s="39"/>
      <c r="H93" s="39"/>
    </row>
    <row r="94" spans="1:8" x14ac:dyDescent="0.2">
      <c r="A94" t="s">
        <v>888</v>
      </c>
      <c r="D94" s="33"/>
      <c r="E94" s="37"/>
      <c r="F94" s="39"/>
      <c r="G94" s="39"/>
      <c r="H94" s="39"/>
    </row>
    <row r="95" spans="1:8" x14ac:dyDescent="0.2">
      <c r="A95" t="s">
        <v>4</v>
      </c>
      <c r="D95" s="33"/>
      <c r="E95" s="37"/>
      <c r="F95" s="39"/>
      <c r="G95" s="39"/>
      <c r="H95" s="39"/>
    </row>
    <row r="96" spans="1:8" x14ac:dyDescent="0.2">
      <c r="A96" t="s">
        <v>831</v>
      </c>
      <c r="D96" s="33"/>
      <c r="E96" s="37"/>
      <c r="F96" s="39"/>
      <c r="G96" s="39"/>
      <c r="H96" s="39"/>
    </row>
    <row r="97" spans="1:8" x14ac:dyDescent="0.2">
      <c r="A97" s="52"/>
      <c r="D97" s="33"/>
      <c r="E97" s="37"/>
      <c r="F97" s="39"/>
      <c r="G97" s="39"/>
      <c r="H97" s="39"/>
    </row>
    <row r="98" spans="1:8" x14ac:dyDescent="0.2">
      <c r="A98" s="10" t="s">
        <v>832</v>
      </c>
      <c r="D98" s="33"/>
      <c r="E98" s="37"/>
      <c r="F98" s="39"/>
      <c r="G98" s="39"/>
      <c r="H98" s="39"/>
    </row>
    <row r="99" spans="1:8" x14ac:dyDescent="0.2">
      <c r="A99" t="s">
        <v>889</v>
      </c>
      <c r="D99" s="33"/>
      <c r="E99" s="37"/>
      <c r="F99" s="39"/>
      <c r="G99" s="39"/>
      <c r="H99" s="39"/>
    </row>
    <row r="100" spans="1:8" ht="16" thickBot="1" x14ac:dyDescent="0.25"/>
    <row r="101" spans="1:8" x14ac:dyDescent="0.2">
      <c r="A101" s="11"/>
      <c r="B101" s="12" t="s">
        <v>834</v>
      </c>
      <c r="C101" s="12" t="s">
        <v>13</v>
      </c>
      <c r="D101" s="12" t="s">
        <v>835</v>
      </c>
      <c r="E101" s="12" t="s">
        <v>16</v>
      </c>
      <c r="F101" s="13" t="s">
        <v>17</v>
      </c>
      <c r="G101" s="13" t="s">
        <v>18</v>
      </c>
      <c r="H101" s="14" t="s">
        <v>19</v>
      </c>
    </row>
    <row r="102" spans="1:8" x14ac:dyDescent="0.2">
      <c r="A102" s="22">
        <v>1</v>
      </c>
      <c r="B102" s="40" t="s">
        <v>168</v>
      </c>
      <c r="C102" s="25" t="s">
        <v>890</v>
      </c>
      <c r="D102" s="25" t="s">
        <v>836</v>
      </c>
      <c r="E102" s="19">
        <v>5000</v>
      </c>
      <c r="F102" s="27" t="s">
        <v>891</v>
      </c>
      <c r="G102" s="21" t="s">
        <v>171</v>
      </c>
      <c r="H102" s="27" t="s">
        <v>172</v>
      </c>
    </row>
    <row r="103" spans="1:8" x14ac:dyDescent="0.2">
      <c r="A103" s="22">
        <v>2</v>
      </c>
      <c r="B103" s="40" t="s">
        <v>233</v>
      </c>
      <c r="C103" s="25" t="s">
        <v>207</v>
      </c>
      <c r="D103" s="18" t="s">
        <v>836</v>
      </c>
      <c r="E103" s="19">
        <v>5000</v>
      </c>
      <c r="F103" s="53" t="s">
        <v>234</v>
      </c>
      <c r="G103" s="53" t="s">
        <v>235</v>
      </c>
      <c r="H103" s="53" t="s">
        <v>181</v>
      </c>
    </row>
    <row r="104" spans="1:8" x14ac:dyDescent="0.2">
      <c r="A104" s="22">
        <v>3</v>
      </c>
      <c r="B104" s="54" t="s">
        <v>182</v>
      </c>
      <c r="C104" s="25" t="s">
        <v>890</v>
      </c>
      <c r="D104" s="18" t="s">
        <v>836</v>
      </c>
      <c r="E104" s="19">
        <v>7000</v>
      </c>
      <c r="F104" s="53" t="s">
        <v>184</v>
      </c>
      <c r="G104" s="55" t="s">
        <v>103</v>
      </c>
      <c r="H104" s="55" t="s">
        <v>185</v>
      </c>
    </row>
    <row r="105" spans="1:8" x14ac:dyDescent="0.2">
      <c r="A105" s="22">
        <v>4</v>
      </c>
      <c r="B105" s="40" t="s">
        <v>221</v>
      </c>
      <c r="C105" s="25" t="s">
        <v>207</v>
      </c>
      <c r="D105" s="18" t="s">
        <v>836</v>
      </c>
      <c r="E105" s="19">
        <v>7000</v>
      </c>
      <c r="F105" s="56" t="s">
        <v>222</v>
      </c>
      <c r="G105" s="57" t="s">
        <v>33</v>
      </c>
      <c r="H105" s="16" t="s">
        <v>73</v>
      </c>
    </row>
    <row r="106" spans="1:8" x14ac:dyDescent="0.2">
      <c r="A106" s="22">
        <v>5</v>
      </c>
      <c r="B106" s="42" t="s">
        <v>239</v>
      </c>
      <c r="C106" s="18" t="s">
        <v>62</v>
      </c>
      <c r="D106" s="18" t="s">
        <v>836</v>
      </c>
      <c r="E106" s="19">
        <v>7000</v>
      </c>
      <c r="F106" s="58" t="s">
        <v>242</v>
      </c>
      <c r="G106" s="21" t="s">
        <v>226</v>
      </c>
      <c r="H106" s="53" t="s">
        <v>243</v>
      </c>
    </row>
    <row r="107" spans="1:8" x14ac:dyDescent="0.2">
      <c r="A107" s="22">
        <v>6</v>
      </c>
      <c r="B107" s="24" t="s">
        <v>236</v>
      </c>
      <c r="C107" s="18" t="s">
        <v>62</v>
      </c>
      <c r="D107" s="25" t="s">
        <v>836</v>
      </c>
      <c r="E107" s="19">
        <v>5000</v>
      </c>
      <c r="F107" s="59" t="s">
        <v>238</v>
      </c>
      <c r="G107" s="57" t="s">
        <v>33</v>
      </c>
      <c r="H107" s="16" t="s">
        <v>73</v>
      </c>
    </row>
    <row r="108" spans="1:8" x14ac:dyDescent="0.2">
      <c r="A108" s="22">
        <v>7</v>
      </c>
      <c r="B108" s="24" t="s">
        <v>249</v>
      </c>
      <c r="C108" s="18" t="s">
        <v>144</v>
      </c>
      <c r="D108" s="25" t="s">
        <v>836</v>
      </c>
      <c r="E108" s="19">
        <v>5000</v>
      </c>
      <c r="F108" s="20" t="s">
        <v>251</v>
      </c>
      <c r="G108" s="57" t="s">
        <v>33</v>
      </c>
      <c r="H108" s="16" t="s">
        <v>73</v>
      </c>
    </row>
    <row r="109" spans="1:8" x14ac:dyDescent="0.2">
      <c r="A109" s="22">
        <v>8</v>
      </c>
      <c r="B109" s="24" t="s">
        <v>254</v>
      </c>
      <c r="C109" s="18" t="s">
        <v>62</v>
      </c>
      <c r="D109" s="25" t="s">
        <v>836</v>
      </c>
      <c r="E109" s="19">
        <v>5000</v>
      </c>
      <c r="F109" s="55" t="s">
        <v>255</v>
      </c>
      <c r="G109" s="57" t="s">
        <v>33</v>
      </c>
      <c r="H109" s="16" t="s">
        <v>73</v>
      </c>
    </row>
    <row r="110" spans="1:8" x14ac:dyDescent="0.2">
      <c r="A110" s="22">
        <v>9</v>
      </c>
      <c r="B110" s="24" t="s">
        <v>191</v>
      </c>
      <c r="C110" s="18" t="s">
        <v>192</v>
      </c>
      <c r="D110" s="18" t="s">
        <v>836</v>
      </c>
      <c r="E110" s="19">
        <v>7000</v>
      </c>
      <c r="F110" s="43" t="s">
        <v>193</v>
      </c>
      <c r="G110" s="57" t="s">
        <v>33</v>
      </c>
      <c r="H110" s="16" t="s">
        <v>73</v>
      </c>
    </row>
    <row r="111" spans="1:8" x14ac:dyDescent="0.2">
      <c r="A111" s="22">
        <v>10</v>
      </c>
      <c r="B111" s="24" t="s">
        <v>197</v>
      </c>
      <c r="C111" s="18" t="s">
        <v>96</v>
      </c>
      <c r="D111" s="18" t="s">
        <v>836</v>
      </c>
      <c r="E111" s="19">
        <v>7000</v>
      </c>
      <c r="F111" s="55" t="s">
        <v>198</v>
      </c>
      <c r="G111" s="57" t="s">
        <v>33</v>
      </c>
      <c r="H111" s="16" t="s">
        <v>73</v>
      </c>
    </row>
    <row r="112" spans="1:8" x14ac:dyDescent="0.2">
      <c r="A112" s="22">
        <v>11</v>
      </c>
      <c r="B112" s="42" t="s">
        <v>244</v>
      </c>
      <c r="C112" s="18" t="s">
        <v>56</v>
      </c>
      <c r="D112" s="18" t="s">
        <v>836</v>
      </c>
      <c r="E112" s="19">
        <v>7000</v>
      </c>
      <c r="F112" s="55" t="s">
        <v>245</v>
      </c>
      <c r="G112" s="55" t="s">
        <v>103</v>
      </c>
      <c r="H112" s="55" t="s">
        <v>185</v>
      </c>
    </row>
    <row r="113" spans="1:8" x14ac:dyDescent="0.2">
      <c r="A113" s="22">
        <v>12</v>
      </c>
      <c r="B113" s="42" t="s">
        <v>186</v>
      </c>
      <c r="C113" s="18" t="s">
        <v>36</v>
      </c>
      <c r="D113" s="18" t="s">
        <v>836</v>
      </c>
      <c r="E113" s="19">
        <v>5000</v>
      </c>
      <c r="F113" s="21" t="s">
        <v>187</v>
      </c>
      <c r="G113" s="57" t="s">
        <v>33</v>
      </c>
      <c r="H113" s="16" t="s">
        <v>73</v>
      </c>
    </row>
    <row r="114" spans="1:8" x14ac:dyDescent="0.2">
      <c r="A114" s="22">
        <v>13</v>
      </c>
      <c r="B114" s="42" t="s">
        <v>199</v>
      </c>
      <c r="C114" s="18" t="s">
        <v>892</v>
      </c>
      <c r="D114" s="18" t="s">
        <v>836</v>
      </c>
      <c r="E114" s="19">
        <v>5000</v>
      </c>
      <c r="F114" s="53" t="s">
        <v>202</v>
      </c>
      <c r="G114" s="57" t="s">
        <v>33</v>
      </c>
      <c r="H114" s="16" t="s">
        <v>73</v>
      </c>
    </row>
    <row r="115" spans="1:8" x14ac:dyDescent="0.2">
      <c r="A115" s="22">
        <v>14</v>
      </c>
      <c r="B115" s="42" t="s">
        <v>228</v>
      </c>
      <c r="C115" s="18" t="s">
        <v>884</v>
      </c>
      <c r="D115" s="18" t="s">
        <v>836</v>
      </c>
      <c r="E115" s="19">
        <v>5000</v>
      </c>
      <c r="F115" s="56" t="s">
        <v>229</v>
      </c>
      <c r="G115" s="43" t="s">
        <v>98</v>
      </c>
      <c r="H115" s="53" t="s">
        <v>205</v>
      </c>
    </row>
    <row r="116" spans="1:8" x14ac:dyDescent="0.2">
      <c r="A116" s="22">
        <v>15</v>
      </c>
      <c r="B116" s="42" t="s">
        <v>256</v>
      </c>
      <c r="C116" s="18" t="s">
        <v>893</v>
      </c>
      <c r="D116" s="18" t="s">
        <v>836</v>
      </c>
      <c r="E116" s="19">
        <v>5000</v>
      </c>
      <c r="F116" s="53" t="s">
        <v>257</v>
      </c>
      <c r="G116" s="43" t="s">
        <v>139</v>
      </c>
      <c r="H116" s="55" t="s">
        <v>185</v>
      </c>
    </row>
    <row r="117" spans="1:8" x14ac:dyDescent="0.2">
      <c r="A117" s="22">
        <v>16</v>
      </c>
      <c r="B117" s="42" t="s">
        <v>258</v>
      </c>
      <c r="C117" s="18" t="s">
        <v>36</v>
      </c>
      <c r="D117" s="18" t="s">
        <v>836</v>
      </c>
      <c r="E117" s="19">
        <v>5000</v>
      </c>
      <c r="F117" s="60" t="s">
        <v>259</v>
      </c>
      <c r="G117" s="43" t="s">
        <v>33</v>
      </c>
      <c r="H117" s="61" t="s">
        <v>43</v>
      </c>
    </row>
    <row r="118" spans="1:8" x14ac:dyDescent="0.2">
      <c r="A118" s="22">
        <v>17</v>
      </c>
      <c r="B118" s="24" t="s">
        <v>173</v>
      </c>
      <c r="C118" s="18" t="s">
        <v>894</v>
      </c>
      <c r="D118" s="18" t="s">
        <v>836</v>
      </c>
      <c r="E118" s="19">
        <v>7000</v>
      </c>
      <c r="F118" s="62" t="s">
        <v>176</v>
      </c>
      <c r="G118" s="43" t="s">
        <v>33</v>
      </c>
      <c r="H118" s="61" t="s">
        <v>43</v>
      </c>
    </row>
    <row r="119" spans="1:8" x14ac:dyDescent="0.2">
      <c r="A119" s="22">
        <v>18</v>
      </c>
      <c r="B119" s="24" t="s">
        <v>211</v>
      </c>
      <c r="C119" s="18" t="s">
        <v>96</v>
      </c>
      <c r="D119" s="18" t="s">
        <v>836</v>
      </c>
      <c r="E119" s="19">
        <v>7000</v>
      </c>
      <c r="F119" s="53" t="s">
        <v>213</v>
      </c>
      <c r="G119" s="43" t="s">
        <v>98</v>
      </c>
      <c r="H119" s="53" t="s">
        <v>205</v>
      </c>
    </row>
    <row r="120" spans="1:8" x14ac:dyDescent="0.2">
      <c r="A120" s="22">
        <v>19</v>
      </c>
      <c r="B120" s="24" t="s">
        <v>214</v>
      </c>
      <c r="C120" s="18" t="s">
        <v>216</v>
      </c>
      <c r="D120" s="18" t="s">
        <v>836</v>
      </c>
      <c r="E120" s="19">
        <v>7000</v>
      </c>
      <c r="F120" s="56" t="s">
        <v>217</v>
      </c>
      <c r="G120" s="43" t="s">
        <v>33</v>
      </c>
      <c r="H120" s="61" t="s">
        <v>43</v>
      </c>
    </row>
    <row r="121" spans="1:8" x14ac:dyDescent="0.2">
      <c r="A121" s="22">
        <v>20</v>
      </c>
      <c r="B121" s="24" t="s">
        <v>218</v>
      </c>
      <c r="C121" s="18" t="s">
        <v>133</v>
      </c>
      <c r="D121" s="18" t="s">
        <v>836</v>
      </c>
      <c r="E121" s="19">
        <v>7000</v>
      </c>
      <c r="F121" s="43" t="s">
        <v>220</v>
      </c>
      <c r="G121" s="43" t="s">
        <v>33</v>
      </c>
      <c r="H121" s="61" t="s">
        <v>43</v>
      </c>
    </row>
    <row r="122" spans="1:8" x14ac:dyDescent="0.2">
      <c r="A122" s="22">
        <v>21</v>
      </c>
      <c r="B122" s="24" t="s">
        <v>895</v>
      </c>
      <c r="C122" s="18" t="s">
        <v>154</v>
      </c>
      <c r="D122" s="18" t="s">
        <v>836</v>
      </c>
      <c r="E122" s="19">
        <v>7000</v>
      </c>
      <c r="F122" s="27" t="s">
        <v>284</v>
      </c>
      <c r="G122" s="43" t="s">
        <v>33</v>
      </c>
      <c r="H122" s="61" t="s">
        <v>43</v>
      </c>
    </row>
    <row r="123" spans="1:8" x14ac:dyDescent="0.2">
      <c r="A123" s="22">
        <v>22</v>
      </c>
      <c r="B123" s="42" t="s">
        <v>203</v>
      </c>
      <c r="C123" s="18" t="s">
        <v>56</v>
      </c>
      <c r="D123" s="18" t="s">
        <v>836</v>
      </c>
      <c r="E123" s="19">
        <v>5000</v>
      </c>
      <c r="F123" s="53" t="s">
        <v>204</v>
      </c>
      <c r="G123" s="43" t="s">
        <v>98</v>
      </c>
      <c r="H123" s="53" t="s">
        <v>205</v>
      </c>
    </row>
    <row r="124" spans="1:8" x14ac:dyDescent="0.2">
      <c r="A124" s="22">
        <v>23</v>
      </c>
      <c r="B124" s="42" t="s">
        <v>223</v>
      </c>
      <c r="C124" s="18" t="s">
        <v>56</v>
      </c>
      <c r="D124" s="18" t="s">
        <v>836</v>
      </c>
      <c r="E124" s="19">
        <v>5000</v>
      </c>
      <c r="F124" s="55" t="s">
        <v>225</v>
      </c>
      <c r="G124" s="43" t="s">
        <v>226</v>
      </c>
      <c r="H124" s="61" t="s">
        <v>227</v>
      </c>
    </row>
    <row r="125" spans="1:8" x14ac:dyDescent="0.2">
      <c r="A125" s="22">
        <v>24</v>
      </c>
      <c r="B125" s="42" t="s">
        <v>177</v>
      </c>
      <c r="C125" s="25" t="s">
        <v>122</v>
      </c>
      <c r="D125" s="18" t="s">
        <v>836</v>
      </c>
      <c r="E125" s="19">
        <v>7000</v>
      </c>
      <c r="F125" s="55" t="s">
        <v>179</v>
      </c>
      <c r="G125" s="55" t="s">
        <v>180</v>
      </c>
      <c r="H125" s="55" t="s">
        <v>181</v>
      </c>
    </row>
    <row r="126" spans="1:8" x14ac:dyDescent="0.2">
      <c r="A126" s="22">
        <v>25</v>
      </c>
      <c r="B126" s="24" t="s">
        <v>188</v>
      </c>
      <c r="C126" s="18" t="s">
        <v>56</v>
      </c>
      <c r="D126" s="18" t="s">
        <v>836</v>
      </c>
      <c r="E126" s="19">
        <v>7000</v>
      </c>
      <c r="F126" s="43" t="s">
        <v>190</v>
      </c>
      <c r="G126" s="43" t="s">
        <v>33</v>
      </c>
      <c r="H126" s="61" t="s">
        <v>43</v>
      </c>
    </row>
    <row r="127" spans="1:8" x14ac:dyDescent="0.2">
      <c r="A127" s="22">
        <v>26</v>
      </c>
      <c r="B127" s="24" t="s">
        <v>209</v>
      </c>
      <c r="C127" s="25" t="s">
        <v>62</v>
      </c>
      <c r="D127" s="18" t="s">
        <v>836</v>
      </c>
      <c r="E127" s="19">
        <v>7000</v>
      </c>
      <c r="F127" s="43" t="s">
        <v>210</v>
      </c>
      <c r="G127" s="43" t="s">
        <v>33</v>
      </c>
      <c r="H127" s="61" t="s">
        <v>43</v>
      </c>
    </row>
    <row r="128" spans="1:8" x14ac:dyDescent="0.2">
      <c r="A128" s="22">
        <v>27</v>
      </c>
      <c r="B128" s="42" t="s">
        <v>252</v>
      </c>
      <c r="C128" s="25" t="s">
        <v>62</v>
      </c>
      <c r="D128" s="18" t="s">
        <v>836</v>
      </c>
      <c r="E128" s="19">
        <v>7000</v>
      </c>
      <c r="F128" s="53" t="s">
        <v>253</v>
      </c>
      <c r="G128" s="53" t="s">
        <v>235</v>
      </c>
      <c r="H128" s="53" t="s">
        <v>181</v>
      </c>
    </row>
    <row r="129" spans="1:8" x14ac:dyDescent="0.2">
      <c r="A129" s="22">
        <v>28</v>
      </c>
      <c r="B129" s="42" t="s">
        <v>260</v>
      </c>
      <c r="C129" s="18" t="s">
        <v>62</v>
      </c>
      <c r="D129" s="18" t="s">
        <v>836</v>
      </c>
      <c r="E129" s="19">
        <v>7000</v>
      </c>
      <c r="F129" s="56" t="s">
        <v>261</v>
      </c>
      <c r="G129" t="s">
        <v>262</v>
      </c>
      <c r="H129" s="61" t="s">
        <v>43</v>
      </c>
    </row>
    <row r="130" spans="1:8" x14ac:dyDescent="0.2">
      <c r="A130" s="22">
        <v>29</v>
      </c>
      <c r="B130" s="42" t="s">
        <v>164</v>
      </c>
      <c r="C130" s="18" t="s">
        <v>96</v>
      </c>
      <c r="D130" s="18" t="s">
        <v>836</v>
      </c>
      <c r="E130" s="19">
        <v>5000</v>
      </c>
      <c r="F130" s="59" t="s">
        <v>167</v>
      </c>
      <c r="G130" s="57" t="s">
        <v>33</v>
      </c>
      <c r="H130" s="63" t="s">
        <v>73</v>
      </c>
    </row>
    <row r="131" spans="1:8" x14ac:dyDescent="0.2">
      <c r="A131" s="22">
        <v>30</v>
      </c>
      <c r="B131" s="42" t="s">
        <v>230</v>
      </c>
      <c r="C131" s="18" t="s">
        <v>96</v>
      </c>
      <c r="D131" s="18" t="s">
        <v>836</v>
      </c>
      <c r="E131" s="19">
        <v>7000</v>
      </c>
      <c r="F131" s="56" t="s">
        <v>232</v>
      </c>
      <c r="G131" s="62" t="s">
        <v>98</v>
      </c>
      <c r="H131" s="53" t="s">
        <v>205</v>
      </c>
    </row>
    <row r="132" spans="1:8" x14ac:dyDescent="0.2">
      <c r="A132" s="22">
        <v>31</v>
      </c>
      <c r="B132" s="42" t="s">
        <v>194</v>
      </c>
      <c r="C132" s="18" t="s">
        <v>896</v>
      </c>
      <c r="D132" s="18" t="s">
        <v>836</v>
      </c>
      <c r="E132" s="19">
        <v>7000</v>
      </c>
      <c r="F132" s="53" t="s">
        <v>196</v>
      </c>
      <c r="G132" s="64" t="s">
        <v>33</v>
      </c>
      <c r="H132" s="63" t="s">
        <v>73</v>
      </c>
    </row>
    <row r="133" spans="1:8" x14ac:dyDescent="0.2">
      <c r="A133" s="22">
        <v>32</v>
      </c>
      <c r="B133" s="42" t="s">
        <v>206</v>
      </c>
      <c r="C133" s="18" t="s">
        <v>207</v>
      </c>
      <c r="D133" s="18" t="s">
        <v>836</v>
      </c>
      <c r="E133" s="19">
        <v>7000</v>
      </c>
      <c r="F133" s="56" t="s">
        <v>208</v>
      </c>
      <c r="G133" s="64" t="s">
        <v>33</v>
      </c>
      <c r="H133" s="63" t="s">
        <v>73</v>
      </c>
    </row>
    <row r="134" spans="1:8" x14ac:dyDescent="0.2">
      <c r="A134" s="22">
        <v>33</v>
      </c>
      <c r="B134" s="42" t="s">
        <v>160</v>
      </c>
      <c r="C134" s="18" t="s">
        <v>56</v>
      </c>
      <c r="D134" s="18" t="s">
        <v>836</v>
      </c>
      <c r="E134" s="19">
        <v>7000</v>
      </c>
      <c r="F134" s="27" t="s">
        <v>897</v>
      </c>
      <c r="G134" s="21" t="s">
        <v>171</v>
      </c>
      <c r="H134" s="27" t="s">
        <v>172</v>
      </c>
    </row>
    <row r="135" spans="1:8" x14ac:dyDescent="0.2">
      <c r="A135" s="22">
        <v>34</v>
      </c>
      <c r="B135" s="24" t="s">
        <v>898</v>
      </c>
      <c r="C135" s="65" t="s">
        <v>207</v>
      </c>
      <c r="D135" s="18" t="s">
        <v>836</v>
      </c>
      <c r="E135" s="19">
        <v>5000</v>
      </c>
      <c r="F135" s="66" t="s">
        <v>899</v>
      </c>
      <c r="G135" s="66" t="s">
        <v>98</v>
      </c>
      <c r="H135" s="53" t="s">
        <v>205</v>
      </c>
    </row>
    <row r="136" spans="1:8" x14ac:dyDescent="0.2">
      <c r="A136" s="22">
        <v>35</v>
      </c>
      <c r="B136" s="42" t="s">
        <v>279</v>
      </c>
      <c r="C136" s="18" t="s">
        <v>122</v>
      </c>
      <c r="D136" s="18" t="s">
        <v>836</v>
      </c>
      <c r="E136" s="19">
        <v>5000</v>
      </c>
      <c r="F136" s="55" t="s">
        <v>281</v>
      </c>
      <c r="G136" s="43" t="s">
        <v>226</v>
      </c>
      <c r="H136" s="61" t="s">
        <v>227</v>
      </c>
    </row>
    <row r="137" spans="1:8" x14ac:dyDescent="0.2">
      <c r="A137" s="22">
        <v>36</v>
      </c>
      <c r="B137" s="42" t="s">
        <v>263</v>
      </c>
      <c r="C137" s="18" t="s">
        <v>265</v>
      </c>
      <c r="D137" s="18" t="s">
        <v>836</v>
      </c>
      <c r="E137" s="19">
        <v>7000</v>
      </c>
      <c r="F137" s="55" t="s">
        <v>900</v>
      </c>
      <c r="G137" s="43" t="s">
        <v>88</v>
      </c>
      <c r="H137" s="61"/>
    </row>
    <row r="138" spans="1:8" x14ac:dyDescent="0.2">
      <c r="A138" s="22">
        <v>37</v>
      </c>
      <c r="B138" s="42" t="s">
        <v>268</v>
      </c>
      <c r="C138" s="18" t="s">
        <v>36</v>
      </c>
      <c r="D138" s="18" t="s">
        <v>836</v>
      </c>
      <c r="E138" s="19">
        <v>7000</v>
      </c>
      <c r="F138" s="55" t="s">
        <v>269</v>
      </c>
      <c r="G138" s="43" t="s">
        <v>33</v>
      </c>
      <c r="H138" s="61"/>
    </row>
    <row r="139" spans="1:8" x14ac:dyDescent="0.2">
      <c r="A139" s="22">
        <v>38</v>
      </c>
      <c r="B139" s="42" t="s">
        <v>270</v>
      </c>
      <c r="C139" s="18" t="s">
        <v>36</v>
      </c>
      <c r="D139" s="18" t="s">
        <v>836</v>
      </c>
      <c r="E139" s="19">
        <v>7000</v>
      </c>
      <c r="F139" s="55" t="s">
        <v>272</v>
      </c>
      <c r="G139" s="43" t="s">
        <v>33</v>
      </c>
      <c r="H139" s="61"/>
    </row>
    <row r="140" spans="1:8" x14ac:dyDescent="0.2">
      <c r="A140" s="22">
        <v>39</v>
      </c>
      <c r="B140" s="42" t="s">
        <v>273</v>
      </c>
      <c r="C140" s="18" t="s">
        <v>216</v>
      </c>
      <c r="D140" s="18" t="s">
        <v>836</v>
      </c>
      <c r="E140" s="19">
        <v>7000</v>
      </c>
      <c r="F140" s="55" t="s">
        <v>274</v>
      </c>
      <c r="G140" s="43" t="s">
        <v>33</v>
      </c>
      <c r="H140" s="61"/>
    </row>
    <row r="141" spans="1:8" ht="16" thickBot="1" x14ac:dyDescent="0.25">
      <c r="E141" s="67">
        <f>SUM(E102:E140)</f>
        <v>243000</v>
      </c>
    </row>
    <row r="142" spans="1:8" ht="8.5" customHeight="1" x14ac:dyDescent="0.2"/>
    <row r="144" spans="1:8" ht="17" customHeight="1" x14ac:dyDescent="0.2">
      <c r="F144" s="68" t="s">
        <v>840</v>
      </c>
      <c r="G144" s="123" t="s">
        <v>841</v>
      </c>
      <c r="H144" s="123"/>
    </row>
    <row r="145" spans="6:8" ht="13" customHeight="1" x14ac:dyDescent="0.2">
      <c r="F145" t="s">
        <v>842</v>
      </c>
      <c r="G145" s="122" t="s">
        <v>843</v>
      </c>
      <c r="H145" s="122"/>
    </row>
  </sheetData>
  <mergeCells count="6">
    <mergeCell ref="G145:H145"/>
    <mergeCell ref="G38:H38"/>
    <mergeCell ref="G39:H39"/>
    <mergeCell ref="G88:H88"/>
    <mergeCell ref="G89:H89"/>
    <mergeCell ref="G144:H144"/>
  </mergeCells>
  <pageMargins left="0.7" right="0.43" top="0.28000000000000003" bottom="0.17" header="0.19" footer="0.17"/>
  <pageSetup paperSize="9" scale="72" orientation="landscape" r:id="rId1"/>
  <rowBreaks count="2" manualBreakCount="2">
    <brk id="40" max="7" man="1"/>
    <brk id="9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="85" zoomScaleNormal="85" workbookViewId="0">
      <selection activeCell="G42" sqref="G42"/>
    </sheetView>
  </sheetViews>
  <sheetFormatPr baseColWidth="10" defaultColWidth="9" defaultRowHeight="15" x14ac:dyDescent="0.2"/>
  <cols>
    <col min="1" max="1" width="3" bestFit="1" customWidth="1"/>
    <col min="2" max="2" width="32.83203125" bestFit="1" customWidth="1"/>
    <col min="3" max="3" width="32.83203125" customWidth="1"/>
    <col min="4" max="4" width="12.83203125" bestFit="1" customWidth="1"/>
    <col min="5" max="5" width="10.1640625" bestFit="1" customWidth="1"/>
    <col min="6" max="6" width="8.1640625" bestFit="1" customWidth="1"/>
    <col min="7" max="7" width="37.5" bestFit="1" customWidth="1"/>
    <col min="8" max="8" width="29.83203125" bestFit="1" customWidth="1"/>
    <col min="9" max="9" width="15.83203125" bestFit="1" customWidth="1"/>
  </cols>
  <sheetData>
    <row r="1" spans="1:9" ht="16" thickBot="1" x14ac:dyDescent="0.25"/>
    <row r="2" spans="1:9" x14ac:dyDescent="0.2">
      <c r="A2" s="11"/>
      <c r="B2" s="12" t="s">
        <v>834</v>
      </c>
      <c r="C2" s="12" t="s">
        <v>12</v>
      </c>
      <c r="D2" s="12" t="s">
        <v>13</v>
      </c>
      <c r="E2" s="12" t="s">
        <v>835</v>
      </c>
      <c r="F2" s="12" t="s">
        <v>16</v>
      </c>
      <c r="G2" s="13" t="s">
        <v>17</v>
      </c>
      <c r="H2" s="13" t="s">
        <v>18</v>
      </c>
      <c r="I2" s="14" t="s">
        <v>19</v>
      </c>
    </row>
    <row r="3" spans="1:9" ht="16" x14ac:dyDescent="0.2">
      <c r="A3" s="15">
        <v>1</v>
      </c>
      <c r="B3" s="72" t="s">
        <v>69</v>
      </c>
      <c r="C3" s="70" t="s">
        <v>23</v>
      </c>
      <c r="D3" s="17" t="s">
        <v>62</v>
      </c>
      <c r="E3" s="18" t="s">
        <v>836</v>
      </c>
      <c r="F3" s="19">
        <v>9000</v>
      </c>
      <c r="G3" s="20" t="s">
        <v>70</v>
      </c>
      <c r="H3" s="21" t="s">
        <v>42</v>
      </c>
      <c r="I3" s="22"/>
    </row>
    <row r="4" spans="1:9" ht="16" x14ac:dyDescent="0.2">
      <c r="A4" s="15">
        <v>2</v>
      </c>
      <c r="B4" s="72" t="s">
        <v>71</v>
      </c>
      <c r="C4" s="70" t="s">
        <v>23</v>
      </c>
      <c r="D4" s="17" t="s">
        <v>36</v>
      </c>
      <c r="E4" s="18" t="s">
        <v>836</v>
      </c>
      <c r="F4" s="19">
        <v>9000</v>
      </c>
      <c r="G4" s="20" t="s">
        <v>72</v>
      </c>
      <c r="H4" s="21" t="s">
        <v>42</v>
      </c>
      <c r="I4" s="22" t="s">
        <v>73</v>
      </c>
    </row>
    <row r="5" spans="1:9" ht="16" x14ac:dyDescent="0.2">
      <c r="A5" s="15">
        <v>3</v>
      </c>
      <c r="B5" s="72" t="s">
        <v>30</v>
      </c>
      <c r="C5" s="70" t="s">
        <v>23</v>
      </c>
      <c r="D5" s="17" t="s">
        <v>31</v>
      </c>
      <c r="E5" s="18" t="s">
        <v>836</v>
      </c>
      <c r="F5" s="19">
        <v>9000</v>
      </c>
      <c r="G5" s="20" t="s">
        <v>32</v>
      </c>
      <c r="H5" s="21" t="s">
        <v>33</v>
      </c>
      <c r="I5" s="22"/>
    </row>
    <row r="6" spans="1:9" ht="16" x14ac:dyDescent="0.2">
      <c r="A6" s="15">
        <v>4</v>
      </c>
      <c r="B6" s="72" t="s">
        <v>22</v>
      </c>
      <c r="C6" s="70" t="s">
        <v>23</v>
      </c>
      <c r="D6" s="17" t="s">
        <v>837</v>
      </c>
      <c r="E6" s="18" t="s">
        <v>836</v>
      </c>
      <c r="F6" s="19">
        <v>9000</v>
      </c>
      <c r="G6" s="20" t="s">
        <v>27</v>
      </c>
      <c r="H6" s="21" t="s">
        <v>28</v>
      </c>
      <c r="I6" s="22"/>
    </row>
    <row r="7" spans="1:9" ht="16" x14ac:dyDescent="0.2">
      <c r="A7" s="15">
        <v>5</v>
      </c>
      <c r="B7" s="72" t="s">
        <v>49</v>
      </c>
      <c r="C7" s="70" t="s">
        <v>23</v>
      </c>
      <c r="D7" s="17" t="s">
        <v>50</v>
      </c>
      <c r="E7" s="18" t="s">
        <v>836</v>
      </c>
      <c r="F7" s="19">
        <v>9000</v>
      </c>
      <c r="G7" s="20" t="s">
        <v>51</v>
      </c>
      <c r="H7" s="21" t="s">
        <v>42</v>
      </c>
      <c r="I7" s="22" t="s">
        <v>43</v>
      </c>
    </row>
    <row r="8" spans="1:9" ht="16" x14ac:dyDescent="0.2">
      <c r="A8" s="15">
        <v>6</v>
      </c>
      <c r="B8" s="72" t="s">
        <v>67</v>
      </c>
      <c r="C8" s="70" t="s">
        <v>23</v>
      </c>
      <c r="D8" s="17" t="s">
        <v>36</v>
      </c>
      <c r="E8" s="18" t="s">
        <v>836</v>
      </c>
      <c r="F8" s="19">
        <v>9000</v>
      </c>
      <c r="G8" s="20" t="s">
        <v>68</v>
      </c>
      <c r="H8" s="21" t="s">
        <v>42</v>
      </c>
      <c r="I8" s="22" t="s">
        <v>43</v>
      </c>
    </row>
    <row r="9" spans="1:9" ht="16" x14ac:dyDescent="0.2">
      <c r="A9" s="15">
        <v>7</v>
      </c>
      <c r="B9" s="72" t="s">
        <v>59</v>
      </c>
      <c r="C9" s="70" t="s">
        <v>23</v>
      </c>
      <c r="D9" s="17" t="s">
        <v>50</v>
      </c>
      <c r="E9" s="18" t="s">
        <v>836</v>
      </c>
      <c r="F9" s="19">
        <v>9000</v>
      </c>
      <c r="G9" s="20" t="s">
        <v>60</v>
      </c>
      <c r="H9" s="21" t="s">
        <v>42</v>
      </c>
      <c r="I9" s="22" t="s">
        <v>43</v>
      </c>
    </row>
    <row r="10" spans="1:9" ht="16" x14ac:dyDescent="0.2">
      <c r="A10" s="15">
        <v>8</v>
      </c>
      <c r="B10" s="72" t="s">
        <v>52</v>
      </c>
      <c r="C10" s="70" t="s">
        <v>23</v>
      </c>
      <c r="D10" s="17" t="s">
        <v>50</v>
      </c>
      <c r="E10" s="18" t="s">
        <v>836</v>
      </c>
      <c r="F10" s="19">
        <v>9000</v>
      </c>
      <c r="G10" s="20" t="s">
        <v>53</v>
      </c>
      <c r="H10" s="21" t="s">
        <v>42</v>
      </c>
      <c r="I10" s="22" t="s">
        <v>43</v>
      </c>
    </row>
    <row r="11" spans="1:9" ht="16" x14ac:dyDescent="0.2">
      <c r="A11" s="15">
        <v>9</v>
      </c>
      <c r="B11" s="72" t="s">
        <v>40</v>
      </c>
      <c r="C11" s="70" t="s">
        <v>23</v>
      </c>
      <c r="D11" s="17" t="s">
        <v>36</v>
      </c>
      <c r="E11" s="18" t="s">
        <v>836</v>
      </c>
      <c r="F11" s="19">
        <v>9000</v>
      </c>
      <c r="G11" s="20" t="s">
        <v>41</v>
      </c>
      <c r="H11" s="21" t="s">
        <v>42</v>
      </c>
      <c r="I11" s="22" t="s">
        <v>43</v>
      </c>
    </row>
    <row r="12" spans="1:9" ht="16" x14ac:dyDescent="0.2">
      <c r="A12" s="15">
        <v>10</v>
      </c>
      <c r="B12" s="72" t="s">
        <v>55</v>
      </c>
      <c r="C12" s="70" t="s">
        <v>23</v>
      </c>
      <c r="D12" s="17" t="s">
        <v>56</v>
      </c>
      <c r="E12" s="18" t="s">
        <v>836</v>
      </c>
      <c r="F12" s="19">
        <v>9000</v>
      </c>
      <c r="G12" s="20" t="s">
        <v>57</v>
      </c>
      <c r="H12" s="21" t="s">
        <v>58</v>
      </c>
      <c r="I12" s="22"/>
    </row>
    <row r="13" spans="1:9" ht="16" x14ac:dyDescent="0.2">
      <c r="A13" s="15">
        <v>11</v>
      </c>
      <c r="B13" s="72" t="s">
        <v>64</v>
      </c>
      <c r="C13" s="70" t="s">
        <v>23</v>
      </c>
      <c r="D13" s="17" t="s">
        <v>36</v>
      </c>
      <c r="E13" s="18" t="s">
        <v>836</v>
      </c>
      <c r="F13" s="19">
        <v>9000</v>
      </c>
      <c r="G13" s="20" t="s">
        <v>65</v>
      </c>
      <c r="H13" s="21" t="s">
        <v>33</v>
      </c>
      <c r="I13" s="22" t="s">
        <v>43</v>
      </c>
    </row>
    <row r="14" spans="1:9" ht="16" x14ac:dyDescent="0.2">
      <c r="A14" s="15">
        <v>12</v>
      </c>
      <c r="B14" s="72" t="s">
        <v>45</v>
      </c>
      <c r="C14" s="70" t="s">
        <v>23</v>
      </c>
      <c r="D14" s="17" t="s">
        <v>838</v>
      </c>
      <c r="E14" s="18" t="s">
        <v>836</v>
      </c>
      <c r="F14" s="19">
        <v>9000</v>
      </c>
      <c r="G14" s="20" t="s">
        <v>48</v>
      </c>
      <c r="H14" s="21" t="s">
        <v>33</v>
      </c>
      <c r="I14" s="22"/>
    </row>
    <row r="15" spans="1:9" x14ac:dyDescent="0.2">
      <c r="A15" s="15">
        <v>13</v>
      </c>
      <c r="B15" s="73" t="s">
        <v>35</v>
      </c>
      <c r="C15" s="70" t="s">
        <v>23</v>
      </c>
      <c r="D15" s="25" t="s">
        <v>36</v>
      </c>
      <c r="E15" s="25" t="s">
        <v>836</v>
      </c>
      <c r="F15" s="19">
        <v>9000</v>
      </c>
      <c r="G15" s="20" t="s">
        <v>38</v>
      </c>
      <c r="H15" s="21" t="s">
        <v>33</v>
      </c>
      <c r="I15" s="22"/>
    </row>
    <row r="16" spans="1:9" x14ac:dyDescent="0.2">
      <c r="A16" s="15">
        <v>14</v>
      </c>
      <c r="B16" s="24" t="s">
        <v>246</v>
      </c>
      <c r="C16" s="70" t="s">
        <v>23</v>
      </c>
      <c r="D16" s="25" t="s">
        <v>839</v>
      </c>
      <c r="E16" s="25" t="s">
        <v>836</v>
      </c>
      <c r="F16" s="19">
        <v>7000</v>
      </c>
      <c r="G16" s="20" t="s">
        <v>248</v>
      </c>
      <c r="H16" s="21" t="s">
        <v>33</v>
      </c>
      <c r="I16" s="22"/>
    </row>
    <row r="17" spans="1:9" x14ac:dyDescent="0.2">
      <c r="A17" s="15">
        <v>1</v>
      </c>
      <c r="B17" s="75" t="s">
        <v>845</v>
      </c>
      <c r="C17" s="69" t="s">
        <v>76</v>
      </c>
      <c r="D17" s="25" t="s">
        <v>846</v>
      </c>
      <c r="E17" s="25" t="s">
        <v>836</v>
      </c>
      <c r="F17" s="19">
        <v>9000</v>
      </c>
      <c r="G17" s="21" t="s">
        <v>78</v>
      </c>
      <c r="H17" s="21" t="s">
        <v>42</v>
      </c>
      <c r="I17" s="22" t="s">
        <v>43</v>
      </c>
    </row>
    <row r="18" spans="1:9" x14ac:dyDescent="0.2">
      <c r="A18" s="15">
        <v>2</v>
      </c>
      <c r="B18" s="75" t="s">
        <v>847</v>
      </c>
      <c r="C18" s="69" t="s">
        <v>76</v>
      </c>
      <c r="D18" s="25" t="s">
        <v>848</v>
      </c>
      <c r="E18" s="18" t="s">
        <v>836</v>
      </c>
      <c r="F18" s="19">
        <v>9000</v>
      </c>
      <c r="G18" s="21" t="s">
        <v>87</v>
      </c>
      <c r="H18" s="41" t="s">
        <v>88</v>
      </c>
      <c r="I18" s="22"/>
    </row>
    <row r="19" spans="1:9" x14ac:dyDescent="0.2">
      <c r="A19" s="15">
        <v>3</v>
      </c>
      <c r="B19" s="75" t="s">
        <v>849</v>
      </c>
      <c r="C19" s="69" t="s">
        <v>76</v>
      </c>
      <c r="D19" s="25" t="s">
        <v>850</v>
      </c>
      <c r="E19" s="18" t="s">
        <v>836</v>
      </c>
      <c r="F19" s="19">
        <v>9000</v>
      </c>
      <c r="G19" s="21" t="s">
        <v>97</v>
      </c>
      <c r="H19" s="21" t="s">
        <v>98</v>
      </c>
      <c r="I19" s="22"/>
    </row>
    <row r="20" spans="1:9" x14ac:dyDescent="0.2">
      <c r="A20" s="15">
        <v>4</v>
      </c>
      <c r="B20" s="40" t="s">
        <v>851</v>
      </c>
      <c r="C20" s="69" t="s">
        <v>76</v>
      </c>
      <c r="D20" s="25" t="s">
        <v>62</v>
      </c>
      <c r="E20" s="18" t="s">
        <v>836</v>
      </c>
      <c r="F20" s="19">
        <v>7500</v>
      </c>
      <c r="G20" s="21" t="s">
        <v>102</v>
      </c>
      <c r="H20" s="21" t="s">
        <v>103</v>
      </c>
      <c r="I20" s="22"/>
    </row>
    <row r="21" spans="1:9" x14ac:dyDescent="0.2">
      <c r="A21" s="15">
        <v>5</v>
      </c>
      <c r="B21" s="75" t="s">
        <v>852</v>
      </c>
      <c r="C21" s="69" t="s">
        <v>76</v>
      </c>
      <c r="D21" s="25" t="s">
        <v>62</v>
      </c>
      <c r="E21" s="18" t="s">
        <v>836</v>
      </c>
      <c r="F21" s="19">
        <v>9000</v>
      </c>
      <c r="G21" s="21" t="s">
        <v>108</v>
      </c>
      <c r="H21" s="21" t="s">
        <v>109</v>
      </c>
      <c r="I21" s="22"/>
    </row>
    <row r="22" spans="1:9" x14ac:dyDescent="0.2">
      <c r="A22" s="15">
        <v>6</v>
      </c>
      <c r="B22" s="75" t="s">
        <v>853</v>
      </c>
      <c r="C22" s="69" t="s">
        <v>76</v>
      </c>
      <c r="D22" s="25" t="s">
        <v>122</v>
      </c>
      <c r="E22" s="18" t="s">
        <v>836</v>
      </c>
      <c r="F22" s="19">
        <v>7500</v>
      </c>
      <c r="G22" s="40" t="s">
        <v>126</v>
      </c>
      <c r="H22" s="21" t="s">
        <v>127</v>
      </c>
      <c r="I22" s="22"/>
    </row>
    <row r="23" spans="1:9" x14ac:dyDescent="0.2">
      <c r="A23" s="15">
        <v>7</v>
      </c>
      <c r="B23" s="75" t="s">
        <v>854</v>
      </c>
      <c r="C23" s="69" t="s">
        <v>76</v>
      </c>
      <c r="D23" s="25" t="s">
        <v>855</v>
      </c>
      <c r="E23" s="18" t="s">
        <v>836</v>
      </c>
      <c r="F23" s="19">
        <v>7500</v>
      </c>
      <c r="G23" s="26" t="s">
        <v>119</v>
      </c>
      <c r="H23" s="21" t="s">
        <v>88</v>
      </c>
      <c r="I23" s="22"/>
    </row>
    <row r="24" spans="1:9" x14ac:dyDescent="0.2">
      <c r="A24" s="15">
        <v>8</v>
      </c>
      <c r="B24" s="40" t="s">
        <v>856</v>
      </c>
      <c r="C24" s="69" t="s">
        <v>76</v>
      </c>
      <c r="D24" s="25" t="s">
        <v>850</v>
      </c>
      <c r="E24" s="18" t="s">
        <v>836</v>
      </c>
      <c r="F24" s="19">
        <v>7500</v>
      </c>
      <c r="G24" s="21" t="s">
        <v>159</v>
      </c>
      <c r="H24" s="21" t="s">
        <v>127</v>
      </c>
      <c r="I24" s="22"/>
    </row>
    <row r="25" spans="1:9" x14ac:dyDescent="0.2">
      <c r="A25" s="15">
        <v>9</v>
      </c>
      <c r="B25" s="42" t="s">
        <v>857</v>
      </c>
      <c r="C25" s="69" t="s">
        <v>76</v>
      </c>
      <c r="D25" s="18" t="s">
        <v>62</v>
      </c>
      <c r="E25" s="18" t="s">
        <v>836</v>
      </c>
      <c r="F25" s="19">
        <v>7500</v>
      </c>
      <c r="G25" s="21" t="s">
        <v>858</v>
      </c>
      <c r="H25" s="21" t="s">
        <v>42</v>
      </c>
      <c r="I25" s="22" t="s">
        <v>43</v>
      </c>
    </row>
    <row r="26" spans="1:9" x14ac:dyDescent="0.2">
      <c r="A26" s="15">
        <v>10</v>
      </c>
      <c r="B26" s="42" t="s">
        <v>859</v>
      </c>
      <c r="C26" s="69" t="s">
        <v>76</v>
      </c>
      <c r="D26" s="18" t="s">
        <v>50</v>
      </c>
      <c r="E26" s="25" t="s">
        <v>836</v>
      </c>
      <c r="F26" s="19">
        <v>7500</v>
      </c>
      <c r="G26" s="21" t="s">
        <v>860</v>
      </c>
      <c r="H26" s="21" t="s">
        <v>33</v>
      </c>
      <c r="I26" s="22"/>
    </row>
    <row r="27" spans="1:9" x14ac:dyDescent="0.2">
      <c r="A27" s="15">
        <v>11</v>
      </c>
      <c r="B27" s="42" t="s">
        <v>110</v>
      </c>
      <c r="C27" s="69" t="s">
        <v>76</v>
      </c>
      <c r="D27" s="18" t="s">
        <v>36</v>
      </c>
      <c r="E27" s="18" t="s">
        <v>836</v>
      </c>
      <c r="F27" s="19">
        <v>9000</v>
      </c>
      <c r="G27" s="21" t="s">
        <v>112</v>
      </c>
      <c r="H27" s="21" t="s">
        <v>33</v>
      </c>
      <c r="I27" s="22"/>
    </row>
    <row r="28" spans="1:9" x14ac:dyDescent="0.2">
      <c r="A28" s="15">
        <v>12</v>
      </c>
      <c r="B28" s="42" t="s">
        <v>861</v>
      </c>
      <c r="C28" s="69" t="s">
        <v>76</v>
      </c>
      <c r="D28" s="18" t="s">
        <v>96</v>
      </c>
      <c r="E28" s="18" t="s">
        <v>836</v>
      </c>
      <c r="F28" s="19">
        <v>7500</v>
      </c>
      <c r="G28" s="21" t="s">
        <v>862</v>
      </c>
      <c r="H28" s="21" t="s">
        <v>863</v>
      </c>
      <c r="I28" s="22"/>
    </row>
    <row r="29" spans="1:9" x14ac:dyDescent="0.2">
      <c r="A29" s="15">
        <v>13</v>
      </c>
      <c r="B29" s="76" t="s">
        <v>140</v>
      </c>
      <c r="C29" s="69" t="s">
        <v>76</v>
      </c>
      <c r="D29" s="18" t="s">
        <v>839</v>
      </c>
      <c r="E29" s="25" t="s">
        <v>836</v>
      </c>
      <c r="F29" s="19">
        <v>9000</v>
      </c>
      <c r="G29" s="21" t="s">
        <v>142</v>
      </c>
      <c r="H29" s="21" t="s">
        <v>33</v>
      </c>
      <c r="I29" s="22"/>
    </row>
    <row r="30" spans="1:9" x14ac:dyDescent="0.2">
      <c r="A30" s="15">
        <v>14</v>
      </c>
      <c r="B30" s="42" t="s">
        <v>864</v>
      </c>
      <c r="C30" s="69" t="s">
        <v>76</v>
      </c>
      <c r="D30" s="18" t="s">
        <v>36</v>
      </c>
      <c r="E30" s="25" t="s">
        <v>836</v>
      </c>
      <c r="F30" s="19">
        <v>7500</v>
      </c>
      <c r="G30" s="21" t="s">
        <v>865</v>
      </c>
      <c r="H30" s="21" t="s">
        <v>866</v>
      </c>
      <c r="I30" s="22"/>
    </row>
    <row r="31" spans="1:9" x14ac:dyDescent="0.2">
      <c r="A31" s="15">
        <v>15</v>
      </c>
      <c r="B31" s="42" t="s">
        <v>143</v>
      </c>
      <c r="C31" s="69" t="s">
        <v>76</v>
      </c>
      <c r="D31" s="18" t="s">
        <v>144</v>
      </c>
      <c r="E31" s="25" t="s">
        <v>836</v>
      </c>
      <c r="F31" s="19">
        <v>7500</v>
      </c>
      <c r="G31" s="21" t="s">
        <v>145</v>
      </c>
      <c r="H31" s="21" t="s">
        <v>33</v>
      </c>
      <c r="I31" s="22"/>
    </row>
    <row r="32" spans="1:9" x14ac:dyDescent="0.2">
      <c r="A32" s="15">
        <v>16</v>
      </c>
      <c r="B32" s="76" t="s">
        <v>867</v>
      </c>
      <c r="C32" s="69" t="s">
        <v>76</v>
      </c>
      <c r="D32" s="18" t="s">
        <v>36</v>
      </c>
      <c r="E32" s="25" t="s">
        <v>836</v>
      </c>
      <c r="F32" s="19">
        <v>7500</v>
      </c>
      <c r="G32" s="21" t="s">
        <v>868</v>
      </c>
      <c r="H32" s="21" t="s">
        <v>33</v>
      </c>
      <c r="I32" s="22"/>
    </row>
    <row r="33" spans="1:9" x14ac:dyDescent="0.2">
      <c r="A33" s="15">
        <v>17</v>
      </c>
      <c r="B33" s="42" t="s">
        <v>869</v>
      </c>
      <c r="C33" s="69" t="s">
        <v>76</v>
      </c>
      <c r="D33" s="18" t="s">
        <v>118</v>
      </c>
      <c r="E33" s="25" t="s">
        <v>836</v>
      </c>
      <c r="F33" s="19">
        <v>9000</v>
      </c>
      <c r="G33" s="43" t="s">
        <v>870</v>
      </c>
      <c r="H33" s="21" t="s">
        <v>33</v>
      </c>
      <c r="I33" s="22"/>
    </row>
    <row r="34" spans="1:9" x14ac:dyDescent="0.2">
      <c r="A34" s="15">
        <v>18</v>
      </c>
      <c r="B34" s="42" t="s">
        <v>89</v>
      </c>
      <c r="C34" s="69" t="s">
        <v>76</v>
      </c>
      <c r="D34" s="18" t="s">
        <v>36</v>
      </c>
      <c r="E34" s="25" t="s">
        <v>836</v>
      </c>
      <c r="F34" s="19">
        <v>9000</v>
      </c>
      <c r="G34" s="21" t="s">
        <v>90</v>
      </c>
      <c r="H34" s="21" t="s">
        <v>33</v>
      </c>
      <c r="I34" s="22"/>
    </row>
    <row r="35" spans="1:9" x14ac:dyDescent="0.2">
      <c r="A35" s="15">
        <v>19</v>
      </c>
      <c r="B35" s="42" t="s">
        <v>131</v>
      </c>
      <c r="C35" s="69" t="s">
        <v>76</v>
      </c>
      <c r="D35" s="42" t="s">
        <v>133</v>
      </c>
      <c r="E35" s="25" t="s">
        <v>836</v>
      </c>
      <c r="F35" s="44">
        <v>7500</v>
      </c>
      <c r="G35" s="43" t="s">
        <v>134</v>
      </c>
      <c r="H35" s="43" t="s">
        <v>33</v>
      </c>
      <c r="I35" s="27"/>
    </row>
    <row r="36" spans="1:9" x14ac:dyDescent="0.2">
      <c r="A36" s="31">
        <v>20</v>
      </c>
      <c r="B36" s="76" t="s">
        <v>135</v>
      </c>
      <c r="C36" s="69" t="s">
        <v>76</v>
      </c>
      <c r="D36" s="42" t="s">
        <v>137</v>
      </c>
      <c r="E36" s="25" t="s">
        <v>836</v>
      </c>
      <c r="F36" s="44">
        <v>9000</v>
      </c>
      <c r="G36" s="43" t="s">
        <v>138</v>
      </c>
      <c r="H36" s="43" t="s">
        <v>139</v>
      </c>
      <c r="I36" s="27"/>
    </row>
    <row r="37" spans="1:9" x14ac:dyDescent="0.2">
      <c r="A37" s="31">
        <v>21</v>
      </c>
      <c r="B37" s="76" t="s">
        <v>147</v>
      </c>
      <c r="C37" s="69" t="s">
        <v>76</v>
      </c>
      <c r="D37" s="18" t="s">
        <v>96</v>
      </c>
      <c r="E37" s="25" t="s">
        <v>836</v>
      </c>
      <c r="F37" s="44">
        <v>9000</v>
      </c>
      <c r="G37" s="43" t="s">
        <v>149</v>
      </c>
      <c r="H37" s="43" t="s">
        <v>127</v>
      </c>
      <c r="I37" s="15"/>
    </row>
    <row r="38" spans="1:9" x14ac:dyDescent="0.2">
      <c r="A38" s="31">
        <v>22</v>
      </c>
      <c r="B38" s="42" t="s">
        <v>871</v>
      </c>
      <c r="C38" s="69" t="s">
        <v>76</v>
      </c>
      <c r="D38" s="18" t="s">
        <v>872</v>
      </c>
      <c r="E38" s="25" t="s">
        <v>836</v>
      </c>
      <c r="F38" s="44">
        <v>7500</v>
      </c>
      <c r="G38" s="43" t="s">
        <v>873</v>
      </c>
      <c r="H38" s="43" t="s">
        <v>874</v>
      </c>
      <c r="I38" s="27"/>
    </row>
    <row r="39" spans="1:9" x14ac:dyDescent="0.2">
      <c r="A39" s="31">
        <v>23</v>
      </c>
      <c r="B39" s="42" t="s">
        <v>875</v>
      </c>
      <c r="C39" s="69" t="s">
        <v>76</v>
      </c>
      <c r="D39" s="18" t="s">
        <v>96</v>
      </c>
      <c r="E39" s="18" t="s">
        <v>836</v>
      </c>
      <c r="F39" s="45">
        <v>7500</v>
      </c>
      <c r="G39" s="43" t="s">
        <v>876</v>
      </c>
      <c r="H39" s="43" t="s">
        <v>88</v>
      </c>
      <c r="I39" s="27"/>
    </row>
    <row r="40" spans="1:9" x14ac:dyDescent="0.2">
      <c r="A40" s="31">
        <v>24</v>
      </c>
      <c r="B40" s="42" t="s">
        <v>877</v>
      </c>
      <c r="C40" s="69" t="s">
        <v>76</v>
      </c>
      <c r="D40" s="18" t="s">
        <v>878</v>
      </c>
      <c r="E40" s="18" t="s">
        <v>836</v>
      </c>
      <c r="F40" s="45">
        <v>7500</v>
      </c>
      <c r="G40" s="43" t="s">
        <v>879</v>
      </c>
      <c r="H40" s="43" t="s">
        <v>103</v>
      </c>
      <c r="I40" s="27"/>
    </row>
    <row r="41" spans="1:9" x14ac:dyDescent="0.2">
      <c r="A41" s="31">
        <v>25</v>
      </c>
      <c r="B41" s="76" t="s">
        <v>880</v>
      </c>
      <c r="C41" s="69" t="s">
        <v>76</v>
      </c>
      <c r="D41" s="18" t="s">
        <v>872</v>
      </c>
      <c r="E41" s="18" t="s">
        <v>836</v>
      </c>
      <c r="F41" s="45">
        <v>7500</v>
      </c>
      <c r="G41" s="43" t="s">
        <v>881</v>
      </c>
      <c r="H41" s="43" t="s">
        <v>33</v>
      </c>
      <c r="I41" s="27"/>
    </row>
    <row r="42" spans="1:9" x14ac:dyDescent="0.2">
      <c r="A42" s="15">
        <v>26</v>
      </c>
      <c r="B42" s="42" t="s">
        <v>99</v>
      </c>
      <c r="C42" s="69" t="s">
        <v>76</v>
      </c>
      <c r="D42" s="18" t="s">
        <v>882</v>
      </c>
      <c r="E42" s="18" t="s">
        <v>836</v>
      </c>
      <c r="F42" s="44">
        <v>9000</v>
      </c>
      <c r="G42" s="43" t="s">
        <v>100</v>
      </c>
      <c r="H42" s="43" t="s">
        <v>33</v>
      </c>
      <c r="I42" s="27"/>
    </row>
    <row r="43" spans="1:9" x14ac:dyDescent="0.2">
      <c r="A43" s="15">
        <v>27</v>
      </c>
      <c r="B43" s="42" t="s">
        <v>91</v>
      </c>
      <c r="C43" s="69" t="s">
        <v>76</v>
      </c>
      <c r="D43" s="18" t="s">
        <v>883</v>
      </c>
      <c r="E43" s="18" t="s">
        <v>836</v>
      </c>
      <c r="F43" s="44">
        <v>9000</v>
      </c>
      <c r="G43" s="26" t="s">
        <v>93</v>
      </c>
      <c r="H43" s="43" t="s">
        <v>33</v>
      </c>
      <c r="I43" s="27"/>
    </row>
    <row r="44" spans="1:9" x14ac:dyDescent="0.2">
      <c r="A44" s="15">
        <v>28</v>
      </c>
      <c r="B44" s="42" t="s">
        <v>121</v>
      </c>
      <c r="C44" s="69" t="s">
        <v>76</v>
      </c>
      <c r="D44" s="18" t="s">
        <v>884</v>
      </c>
      <c r="E44" s="18" t="s">
        <v>836</v>
      </c>
      <c r="F44" s="44">
        <v>9000</v>
      </c>
      <c r="G44" s="43" t="s">
        <v>885</v>
      </c>
      <c r="H44" s="43" t="s">
        <v>98</v>
      </c>
      <c r="I44" s="27"/>
    </row>
    <row r="45" spans="1:9" x14ac:dyDescent="0.2">
      <c r="A45" s="15">
        <v>29</v>
      </c>
      <c r="B45" s="42" t="s">
        <v>129</v>
      </c>
      <c r="C45" s="69" t="s">
        <v>76</v>
      </c>
      <c r="D45" s="18" t="s">
        <v>878</v>
      </c>
      <c r="E45" s="18" t="s">
        <v>836</v>
      </c>
      <c r="F45" s="44">
        <v>9000</v>
      </c>
      <c r="G45" s="43" t="s">
        <v>130</v>
      </c>
      <c r="H45" s="43" t="s">
        <v>33</v>
      </c>
      <c r="I45" s="27"/>
    </row>
    <row r="46" spans="1:9" x14ac:dyDescent="0.2">
      <c r="A46" s="15">
        <v>30</v>
      </c>
      <c r="B46" s="42" t="s">
        <v>79</v>
      </c>
      <c r="C46" s="69" t="s">
        <v>76</v>
      </c>
      <c r="D46" s="18" t="s">
        <v>886</v>
      </c>
      <c r="E46" s="18" t="s">
        <v>836</v>
      </c>
      <c r="F46" s="46">
        <v>9000</v>
      </c>
      <c r="G46" s="43" t="s">
        <v>83</v>
      </c>
      <c r="H46" s="43" t="s">
        <v>33</v>
      </c>
      <c r="I46" s="27"/>
    </row>
    <row r="47" spans="1:9" x14ac:dyDescent="0.2">
      <c r="A47" s="15">
        <v>31</v>
      </c>
      <c r="B47" s="76" t="s">
        <v>113</v>
      </c>
      <c r="C47" s="69" t="s">
        <v>76</v>
      </c>
      <c r="D47" s="18" t="s">
        <v>878</v>
      </c>
      <c r="E47" s="18" t="s">
        <v>836</v>
      </c>
      <c r="F47" s="46">
        <v>9000</v>
      </c>
      <c r="G47" s="43" t="s">
        <v>115</v>
      </c>
      <c r="H47" s="43" t="s">
        <v>33</v>
      </c>
      <c r="I47" s="27"/>
    </row>
    <row r="48" spans="1:9" x14ac:dyDescent="0.2">
      <c r="A48" s="15">
        <v>32</v>
      </c>
      <c r="B48" s="42" t="s">
        <v>153</v>
      </c>
      <c r="C48" s="69" t="s">
        <v>76</v>
      </c>
      <c r="D48" s="18" t="s">
        <v>887</v>
      </c>
      <c r="E48" s="18" t="s">
        <v>836</v>
      </c>
      <c r="F48" s="46">
        <v>9000</v>
      </c>
      <c r="G48" s="43" t="s">
        <v>155</v>
      </c>
      <c r="H48" s="43" t="s">
        <v>33</v>
      </c>
      <c r="I48" s="27"/>
    </row>
    <row r="49" spans="1:9" x14ac:dyDescent="0.2">
      <c r="A49" s="15">
        <v>33</v>
      </c>
      <c r="B49" s="76" t="s">
        <v>150</v>
      </c>
      <c r="C49" s="69" t="s">
        <v>76</v>
      </c>
      <c r="D49" s="18" t="s">
        <v>872</v>
      </c>
      <c r="E49" s="18" t="s">
        <v>836</v>
      </c>
      <c r="F49" s="46">
        <v>9000</v>
      </c>
      <c r="G49" s="43" t="s">
        <v>152</v>
      </c>
      <c r="H49" s="47" t="s">
        <v>98</v>
      </c>
      <c r="I49" s="27"/>
    </row>
    <row r="50" spans="1:9" x14ac:dyDescent="0.2">
      <c r="A50" s="22">
        <v>1</v>
      </c>
      <c r="B50" s="40" t="s">
        <v>168</v>
      </c>
      <c r="C50" s="71" t="s">
        <v>162</v>
      </c>
      <c r="D50" s="25" t="s">
        <v>890</v>
      </c>
      <c r="E50" s="25" t="s">
        <v>836</v>
      </c>
      <c r="F50" s="19">
        <v>5000</v>
      </c>
      <c r="G50" s="27" t="s">
        <v>891</v>
      </c>
      <c r="H50" s="21" t="s">
        <v>171</v>
      </c>
      <c r="I50" s="27" t="s">
        <v>172</v>
      </c>
    </row>
    <row r="51" spans="1:9" x14ac:dyDescent="0.2">
      <c r="A51" s="22">
        <v>2</v>
      </c>
      <c r="B51" s="40" t="s">
        <v>233</v>
      </c>
      <c r="C51" s="71" t="s">
        <v>162</v>
      </c>
      <c r="D51" s="25" t="s">
        <v>207</v>
      </c>
      <c r="E51" s="18" t="s">
        <v>836</v>
      </c>
      <c r="F51" s="19">
        <v>5000</v>
      </c>
      <c r="G51" s="53" t="s">
        <v>234</v>
      </c>
      <c r="H51" s="53" t="s">
        <v>235</v>
      </c>
      <c r="I51" s="53" t="s">
        <v>181</v>
      </c>
    </row>
    <row r="52" spans="1:9" x14ac:dyDescent="0.2">
      <c r="A52" s="22">
        <v>3</v>
      </c>
      <c r="B52" s="54" t="s">
        <v>182</v>
      </c>
      <c r="C52" s="71" t="s">
        <v>162</v>
      </c>
      <c r="D52" s="25" t="s">
        <v>890</v>
      </c>
      <c r="E52" s="18" t="s">
        <v>836</v>
      </c>
      <c r="F52" s="19">
        <v>7000</v>
      </c>
      <c r="G52" s="53" t="s">
        <v>184</v>
      </c>
      <c r="H52" s="55" t="s">
        <v>103</v>
      </c>
      <c r="I52" s="55" t="s">
        <v>185</v>
      </c>
    </row>
    <row r="53" spans="1:9" x14ac:dyDescent="0.2">
      <c r="A53" s="22">
        <v>4</v>
      </c>
      <c r="B53" s="40" t="s">
        <v>221</v>
      </c>
      <c r="C53" s="71" t="s">
        <v>162</v>
      </c>
      <c r="D53" s="25" t="s">
        <v>207</v>
      </c>
      <c r="E53" s="18" t="s">
        <v>836</v>
      </c>
      <c r="F53" s="19">
        <v>7000</v>
      </c>
      <c r="G53" s="56" t="s">
        <v>222</v>
      </c>
      <c r="H53" s="57" t="s">
        <v>33</v>
      </c>
      <c r="I53" s="16" t="s">
        <v>73</v>
      </c>
    </row>
    <row r="54" spans="1:9" x14ac:dyDescent="0.2">
      <c r="A54" s="22">
        <v>5</v>
      </c>
      <c r="B54" s="42" t="s">
        <v>239</v>
      </c>
      <c r="C54" s="71" t="s">
        <v>162</v>
      </c>
      <c r="D54" s="18" t="s">
        <v>62</v>
      </c>
      <c r="E54" s="18" t="s">
        <v>836</v>
      </c>
      <c r="F54" s="19">
        <v>7000</v>
      </c>
      <c r="G54" s="58" t="s">
        <v>242</v>
      </c>
      <c r="H54" s="21" t="s">
        <v>226</v>
      </c>
      <c r="I54" s="53" t="s">
        <v>243</v>
      </c>
    </row>
    <row r="55" spans="1:9" x14ac:dyDescent="0.2">
      <c r="A55" s="22">
        <v>6</v>
      </c>
      <c r="B55" s="24" t="s">
        <v>236</v>
      </c>
      <c r="C55" s="71" t="s">
        <v>162</v>
      </c>
      <c r="D55" s="18" t="s">
        <v>62</v>
      </c>
      <c r="E55" s="25" t="s">
        <v>836</v>
      </c>
      <c r="F55" s="19">
        <v>5000</v>
      </c>
      <c r="G55" s="59" t="s">
        <v>238</v>
      </c>
      <c r="H55" s="57" t="s">
        <v>33</v>
      </c>
      <c r="I55" s="16" t="s">
        <v>73</v>
      </c>
    </row>
    <row r="56" spans="1:9" x14ac:dyDescent="0.2">
      <c r="A56" s="22">
        <v>7</v>
      </c>
      <c r="B56" s="24" t="s">
        <v>249</v>
      </c>
      <c r="C56" s="71" t="s">
        <v>162</v>
      </c>
      <c r="D56" s="18" t="s">
        <v>144</v>
      </c>
      <c r="E56" s="25" t="s">
        <v>836</v>
      </c>
      <c r="F56" s="19">
        <v>5000</v>
      </c>
      <c r="G56" s="20" t="s">
        <v>251</v>
      </c>
      <c r="H56" s="57" t="s">
        <v>33</v>
      </c>
      <c r="I56" s="16" t="s">
        <v>73</v>
      </c>
    </row>
    <row r="57" spans="1:9" x14ac:dyDescent="0.2">
      <c r="A57" s="22">
        <v>8</v>
      </c>
      <c r="B57" s="24" t="s">
        <v>254</v>
      </c>
      <c r="C57" s="71" t="s">
        <v>162</v>
      </c>
      <c r="D57" s="18" t="s">
        <v>62</v>
      </c>
      <c r="E57" s="25" t="s">
        <v>836</v>
      </c>
      <c r="F57" s="19">
        <v>5000</v>
      </c>
      <c r="G57" s="55" t="s">
        <v>255</v>
      </c>
      <c r="H57" s="57" t="s">
        <v>33</v>
      </c>
      <c r="I57" s="16" t="s">
        <v>73</v>
      </c>
    </row>
    <row r="58" spans="1:9" x14ac:dyDescent="0.2">
      <c r="A58" s="22">
        <v>9</v>
      </c>
      <c r="B58" s="24" t="s">
        <v>191</v>
      </c>
      <c r="C58" s="71" t="s">
        <v>162</v>
      </c>
      <c r="D58" s="18" t="s">
        <v>192</v>
      </c>
      <c r="E58" s="18" t="s">
        <v>836</v>
      </c>
      <c r="F58" s="19">
        <v>7000</v>
      </c>
      <c r="G58" s="43" t="s">
        <v>193</v>
      </c>
      <c r="H58" s="57" t="s">
        <v>33</v>
      </c>
      <c r="I58" s="16" t="s">
        <v>73</v>
      </c>
    </row>
    <row r="59" spans="1:9" x14ac:dyDescent="0.2">
      <c r="A59" s="22">
        <v>10</v>
      </c>
      <c r="B59" s="24" t="s">
        <v>197</v>
      </c>
      <c r="C59" s="71" t="s">
        <v>162</v>
      </c>
      <c r="D59" s="18" t="s">
        <v>96</v>
      </c>
      <c r="E59" s="18" t="s">
        <v>836</v>
      </c>
      <c r="F59" s="19">
        <v>7000</v>
      </c>
      <c r="G59" s="55" t="s">
        <v>198</v>
      </c>
      <c r="H59" s="57" t="s">
        <v>33</v>
      </c>
      <c r="I59" s="16" t="s">
        <v>73</v>
      </c>
    </row>
    <row r="60" spans="1:9" x14ac:dyDescent="0.2">
      <c r="A60" s="22">
        <v>11</v>
      </c>
      <c r="B60" s="42" t="s">
        <v>244</v>
      </c>
      <c r="C60" s="71" t="s">
        <v>162</v>
      </c>
      <c r="D60" s="18" t="s">
        <v>56</v>
      </c>
      <c r="E60" s="18" t="s">
        <v>836</v>
      </c>
      <c r="F60" s="19">
        <v>7000</v>
      </c>
      <c r="G60" s="55" t="s">
        <v>245</v>
      </c>
      <c r="H60" s="55" t="s">
        <v>103</v>
      </c>
      <c r="I60" s="55" t="s">
        <v>185</v>
      </c>
    </row>
    <row r="61" spans="1:9" x14ac:dyDescent="0.2">
      <c r="A61" s="22">
        <v>12</v>
      </c>
      <c r="B61" s="42" t="s">
        <v>186</v>
      </c>
      <c r="C61" s="71" t="s">
        <v>162</v>
      </c>
      <c r="D61" s="18" t="s">
        <v>36</v>
      </c>
      <c r="E61" s="18" t="s">
        <v>836</v>
      </c>
      <c r="F61" s="19">
        <v>5000</v>
      </c>
      <c r="G61" s="21" t="s">
        <v>187</v>
      </c>
      <c r="H61" s="57" t="s">
        <v>33</v>
      </c>
      <c r="I61" s="16" t="s">
        <v>73</v>
      </c>
    </row>
    <row r="62" spans="1:9" x14ac:dyDescent="0.2">
      <c r="A62" s="22">
        <v>13</v>
      </c>
      <c r="B62" s="42" t="s">
        <v>199</v>
      </c>
      <c r="C62" s="71" t="s">
        <v>162</v>
      </c>
      <c r="D62" s="18" t="s">
        <v>892</v>
      </c>
      <c r="E62" s="18" t="s">
        <v>836</v>
      </c>
      <c r="F62" s="19">
        <v>5000</v>
      </c>
      <c r="G62" s="53" t="s">
        <v>202</v>
      </c>
      <c r="H62" s="57" t="s">
        <v>33</v>
      </c>
      <c r="I62" s="16" t="s">
        <v>73</v>
      </c>
    </row>
    <row r="63" spans="1:9" x14ac:dyDescent="0.2">
      <c r="A63" s="22">
        <v>14</v>
      </c>
      <c r="B63" s="42" t="s">
        <v>228</v>
      </c>
      <c r="C63" s="71" t="s">
        <v>162</v>
      </c>
      <c r="D63" s="18" t="s">
        <v>884</v>
      </c>
      <c r="E63" s="18" t="s">
        <v>836</v>
      </c>
      <c r="F63" s="19">
        <v>5000</v>
      </c>
      <c r="G63" s="56" t="s">
        <v>229</v>
      </c>
      <c r="H63" s="43" t="s">
        <v>98</v>
      </c>
      <c r="I63" s="53" t="s">
        <v>205</v>
      </c>
    </row>
    <row r="64" spans="1:9" x14ac:dyDescent="0.2">
      <c r="A64" s="22">
        <v>15</v>
      </c>
      <c r="B64" s="42" t="s">
        <v>256</v>
      </c>
      <c r="C64" s="71" t="s">
        <v>162</v>
      </c>
      <c r="D64" s="18" t="s">
        <v>893</v>
      </c>
      <c r="E64" s="18" t="s">
        <v>836</v>
      </c>
      <c r="F64" s="19">
        <v>5000</v>
      </c>
      <c r="G64" s="53" t="s">
        <v>257</v>
      </c>
      <c r="H64" s="43" t="s">
        <v>139</v>
      </c>
      <c r="I64" s="55" t="s">
        <v>185</v>
      </c>
    </row>
    <row r="65" spans="1:9" x14ac:dyDescent="0.2">
      <c r="A65" s="22">
        <v>16</v>
      </c>
      <c r="B65" s="42" t="s">
        <v>258</v>
      </c>
      <c r="C65" s="71" t="s">
        <v>162</v>
      </c>
      <c r="D65" s="18" t="s">
        <v>36</v>
      </c>
      <c r="E65" s="18" t="s">
        <v>836</v>
      </c>
      <c r="F65" s="19">
        <v>5000</v>
      </c>
      <c r="G65" s="60" t="s">
        <v>259</v>
      </c>
      <c r="H65" s="43" t="s">
        <v>33</v>
      </c>
      <c r="I65" s="61" t="s">
        <v>43</v>
      </c>
    </row>
    <row r="66" spans="1:9" x14ac:dyDescent="0.2">
      <c r="A66" s="22">
        <v>17</v>
      </c>
      <c r="B66" s="24" t="s">
        <v>173</v>
      </c>
      <c r="C66" s="71" t="s">
        <v>162</v>
      </c>
      <c r="D66" s="18" t="s">
        <v>894</v>
      </c>
      <c r="E66" s="18" t="s">
        <v>836</v>
      </c>
      <c r="F66" s="19">
        <v>7000</v>
      </c>
      <c r="G66" s="62" t="s">
        <v>176</v>
      </c>
      <c r="H66" s="43" t="s">
        <v>33</v>
      </c>
      <c r="I66" s="61" t="s">
        <v>43</v>
      </c>
    </row>
    <row r="67" spans="1:9" x14ac:dyDescent="0.2">
      <c r="A67" s="22">
        <v>18</v>
      </c>
      <c r="B67" s="24" t="s">
        <v>211</v>
      </c>
      <c r="C67" s="71" t="s">
        <v>162</v>
      </c>
      <c r="D67" s="18" t="s">
        <v>96</v>
      </c>
      <c r="E67" s="18" t="s">
        <v>836</v>
      </c>
      <c r="F67" s="19">
        <v>7000</v>
      </c>
      <c r="G67" s="53" t="s">
        <v>213</v>
      </c>
      <c r="H67" s="43" t="s">
        <v>98</v>
      </c>
      <c r="I67" s="53" t="s">
        <v>205</v>
      </c>
    </row>
    <row r="68" spans="1:9" x14ac:dyDescent="0.2">
      <c r="A68" s="22">
        <v>19</v>
      </c>
      <c r="B68" s="24" t="s">
        <v>214</v>
      </c>
      <c r="C68" s="71" t="s">
        <v>162</v>
      </c>
      <c r="D68" s="18" t="s">
        <v>216</v>
      </c>
      <c r="E68" s="18" t="s">
        <v>836</v>
      </c>
      <c r="F68" s="19">
        <v>7000</v>
      </c>
      <c r="G68" s="56" t="s">
        <v>217</v>
      </c>
      <c r="H68" s="43" t="s">
        <v>33</v>
      </c>
      <c r="I68" s="61" t="s">
        <v>43</v>
      </c>
    </row>
    <row r="69" spans="1:9" x14ac:dyDescent="0.2">
      <c r="A69" s="22">
        <v>20</v>
      </c>
      <c r="B69" s="24" t="s">
        <v>218</v>
      </c>
      <c r="C69" s="71" t="s">
        <v>162</v>
      </c>
      <c r="D69" s="18" t="s">
        <v>133</v>
      </c>
      <c r="E69" s="18" t="s">
        <v>836</v>
      </c>
      <c r="F69" s="19">
        <v>7000</v>
      </c>
      <c r="G69" s="43" t="s">
        <v>220</v>
      </c>
      <c r="H69" s="43" t="s">
        <v>33</v>
      </c>
      <c r="I69" s="61" t="s">
        <v>43</v>
      </c>
    </row>
    <row r="70" spans="1:9" x14ac:dyDescent="0.2">
      <c r="A70" s="22">
        <v>21</v>
      </c>
      <c r="B70" s="24" t="s">
        <v>895</v>
      </c>
      <c r="C70" s="71" t="s">
        <v>162</v>
      </c>
      <c r="D70" s="18" t="s">
        <v>154</v>
      </c>
      <c r="E70" s="18" t="s">
        <v>836</v>
      </c>
      <c r="F70" s="19">
        <v>7000</v>
      </c>
      <c r="G70" s="27" t="s">
        <v>284</v>
      </c>
      <c r="H70" s="43" t="s">
        <v>33</v>
      </c>
      <c r="I70" s="61" t="s">
        <v>43</v>
      </c>
    </row>
    <row r="71" spans="1:9" x14ac:dyDescent="0.2">
      <c r="A71" s="22">
        <v>22</v>
      </c>
      <c r="B71" s="42" t="s">
        <v>203</v>
      </c>
      <c r="C71" s="71" t="s">
        <v>162</v>
      </c>
      <c r="D71" s="18" t="s">
        <v>56</v>
      </c>
      <c r="E71" s="18" t="s">
        <v>836</v>
      </c>
      <c r="F71" s="19">
        <v>5000</v>
      </c>
      <c r="G71" s="53" t="s">
        <v>204</v>
      </c>
      <c r="H71" s="43" t="s">
        <v>98</v>
      </c>
      <c r="I71" s="53" t="s">
        <v>205</v>
      </c>
    </row>
    <row r="72" spans="1:9" x14ac:dyDescent="0.2">
      <c r="A72" s="22">
        <v>23</v>
      </c>
      <c r="B72" s="42" t="s">
        <v>223</v>
      </c>
      <c r="C72" s="71" t="s">
        <v>162</v>
      </c>
      <c r="D72" s="18" t="s">
        <v>56</v>
      </c>
      <c r="E72" s="18" t="s">
        <v>836</v>
      </c>
      <c r="F72" s="19">
        <v>5000</v>
      </c>
      <c r="G72" s="55" t="s">
        <v>225</v>
      </c>
      <c r="H72" s="43" t="s">
        <v>226</v>
      </c>
      <c r="I72" s="61" t="s">
        <v>227</v>
      </c>
    </row>
    <row r="73" spans="1:9" x14ac:dyDescent="0.2">
      <c r="A73" s="22">
        <v>24</v>
      </c>
      <c r="B73" s="42" t="s">
        <v>177</v>
      </c>
      <c r="C73" s="71" t="s">
        <v>162</v>
      </c>
      <c r="D73" s="25" t="s">
        <v>122</v>
      </c>
      <c r="E73" s="18" t="s">
        <v>836</v>
      </c>
      <c r="F73" s="19">
        <v>7000</v>
      </c>
      <c r="G73" s="55" t="s">
        <v>179</v>
      </c>
      <c r="H73" s="55" t="s">
        <v>180</v>
      </c>
      <c r="I73" s="55" t="s">
        <v>181</v>
      </c>
    </row>
    <row r="74" spans="1:9" x14ac:dyDescent="0.2">
      <c r="A74" s="22">
        <v>25</v>
      </c>
      <c r="B74" s="24" t="s">
        <v>188</v>
      </c>
      <c r="C74" s="71" t="s">
        <v>162</v>
      </c>
      <c r="D74" s="18" t="s">
        <v>56</v>
      </c>
      <c r="E74" s="18" t="s">
        <v>836</v>
      </c>
      <c r="F74" s="19">
        <v>7000</v>
      </c>
      <c r="G74" s="43" t="s">
        <v>190</v>
      </c>
      <c r="H74" s="43" t="s">
        <v>33</v>
      </c>
      <c r="I74" s="61" t="s">
        <v>43</v>
      </c>
    </row>
    <row r="75" spans="1:9" x14ac:dyDescent="0.2">
      <c r="A75" s="22">
        <v>26</v>
      </c>
      <c r="B75" s="24" t="s">
        <v>209</v>
      </c>
      <c r="C75" s="71" t="s">
        <v>162</v>
      </c>
      <c r="D75" s="25" t="s">
        <v>62</v>
      </c>
      <c r="E75" s="18" t="s">
        <v>836</v>
      </c>
      <c r="F75" s="19">
        <v>7000</v>
      </c>
      <c r="G75" s="43" t="s">
        <v>210</v>
      </c>
      <c r="H75" s="43" t="s">
        <v>33</v>
      </c>
      <c r="I75" s="61" t="s">
        <v>43</v>
      </c>
    </row>
    <row r="76" spans="1:9" x14ac:dyDescent="0.2">
      <c r="A76" s="22">
        <v>27</v>
      </c>
      <c r="B76" s="42" t="s">
        <v>252</v>
      </c>
      <c r="C76" s="71" t="s">
        <v>162</v>
      </c>
      <c r="D76" s="25" t="s">
        <v>62</v>
      </c>
      <c r="E76" s="18" t="s">
        <v>836</v>
      </c>
      <c r="F76" s="19">
        <v>7000</v>
      </c>
      <c r="G76" s="53" t="s">
        <v>253</v>
      </c>
      <c r="H76" s="53" t="s">
        <v>235</v>
      </c>
      <c r="I76" s="53" t="s">
        <v>181</v>
      </c>
    </row>
    <row r="77" spans="1:9" x14ac:dyDescent="0.2">
      <c r="A77" s="22">
        <v>28</v>
      </c>
      <c r="B77" s="42" t="s">
        <v>260</v>
      </c>
      <c r="C77" s="71" t="s">
        <v>162</v>
      </c>
      <c r="D77" s="18" t="s">
        <v>62</v>
      </c>
      <c r="E77" s="18" t="s">
        <v>836</v>
      </c>
      <c r="F77" s="19">
        <v>7000</v>
      </c>
      <c r="G77" s="56" t="s">
        <v>261</v>
      </c>
      <c r="H77" t="s">
        <v>262</v>
      </c>
      <c r="I77" s="61" t="s">
        <v>43</v>
      </c>
    </row>
    <row r="78" spans="1:9" x14ac:dyDescent="0.2">
      <c r="A78" s="22">
        <v>29</v>
      </c>
      <c r="B78" s="42" t="s">
        <v>164</v>
      </c>
      <c r="C78" s="71" t="s">
        <v>162</v>
      </c>
      <c r="D78" s="18" t="s">
        <v>96</v>
      </c>
      <c r="E78" s="18" t="s">
        <v>836</v>
      </c>
      <c r="F78" s="19">
        <v>5000</v>
      </c>
      <c r="G78" s="59" t="s">
        <v>167</v>
      </c>
      <c r="H78" s="57" t="s">
        <v>33</v>
      </c>
      <c r="I78" s="63" t="s">
        <v>73</v>
      </c>
    </row>
    <row r="79" spans="1:9" x14ac:dyDescent="0.2">
      <c r="A79" s="22">
        <v>30</v>
      </c>
      <c r="B79" s="42" t="s">
        <v>230</v>
      </c>
      <c r="C79" s="71" t="s">
        <v>162</v>
      </c>
      <c r="D79" s="18" t="s">
        <v>96</v>
      </c>
      <c r="E79" s="18" t="s">
        <v>836</v>
      </c>
      <c r="F79" s="19">
        <v>7000</v>
      </c>
      <c r="G79" s="56" t="s">
        <v>232</v>
      </c>
      <c r="H79" s="62" t="s">
        <v>98</v>
      </c>
      <c r="I79" s="53" t="s">
        <v>205</v>
      </c>
    </row>
    <row r="80" spans="1:9" x14ac:dyDescent="0.2">
      <c r="A80" s="22">
        <v>31</v>
      </c>
      <c r="B80" s="42" t="s">
        <v>194</v>
      </c>
      <c r="C80" s="71" t="s">
        <v>162</v>
      </c>
      <c r="D80" s="18" t="s">
        <v>896</v>
      </c>
      <c r="E80" s="18" t="s">
        <v>836</v>
      </c>
      <c r="F80" s="19">
        <v>7000</v>
      </c>
      <c r="G80" s="53" t="s">
        <v>196</v>
      </c>
      <c r="H80" s="64" t="s">
        <v>33</v>
      </c>
      <c r="I80" s="63" t="s">
        <v>73</v>
      </c>
    </row>
    <row r="81" spans="1:9" x14ac:dyDescent="0.2">
      <c r="A81" s="22">
        <v>32</v>
      </c>
      <c r="B81" s="42" t="s">
        <v>206</v>
      </c>
      <c r="C81" s="71" t="s">
        <v>162</v>
      </c>
      <c r="D81" s="18" t="s">
        <v>207</v>
      </c>
      <c r="E81" s="18" t="s">
        <v>836</v>
      </c>
      <c r="F81" s="19">
        <v>7000</v>
      </c>
      <c r="G81" s="56" t="s">
        <v>208</v>
      </c>
      <c r="H81" s="64" t="s">
        <v>33</v>
      </c>
      <c r="I81" s="63" t="s">
        <v>73</v>
      </c>
    </row>
    <row r="82" spans="1:9" x14ac:dyDescent="0.2">
      <c r="A82" s="22">
        <v>33</v>
      </c>
      <c r="B82" s="42" t="s">
        <v>160</v>
      </c>
      <c r="C82" s="71" t="s">
        <v>162</v>
      </c>
      <c r="D82" s="18" t="s">
        <v>56</v>
      </c>
      <c r="E82" s="18" t="s">
        <v>836</v>
      </c>
      <c r="F82" s="19">
        <v>7000</v>
      </c>
      <c r="G82" s="27" t="s">
        <v>897</v>
      </c>
      <c r="H82" s="21" t="s">
        <v>171</v>
      </c>
      <c r="I82" s="27" t="s">
        <v>172</v>
      </c>
    </row>
    <row r="83" spans="1:9" x14ac:dyDescent="0.2">
      <c r="A83" s="22">
        <v>34</v>
      </c>
      <c r="B83" s="24" t="s">
        <v>898</v>
      </c>
      <c r="C83" s="71" t="s">
        <v>162</v>
      </c>
      <c r="D83" s="65" t="s">
        <v>207</v>
      </c>
      <c r="E83" s="18" t="s">
        <v>836</v>
      </c>
      <c r="F83" s="19">
        <v>5000</v>
      </c>
      <c r="G83" s="66" t="s">
        <v>899</v>
      </c>
      <c r="H83" s="66" t="s">
        <v>98</v>
      </c>
      <c r="I83" s="53" t="s">
        <v>205</v>
      </c>
    </row>
    <row r="84" spans="1:9" x14ac:dyDescent="0.2">
      <c r="A84" s="22">
        <v>35</v>
      </c>
      <c r="B84" s="42" t="s">
        <v>279</v>
      </c>
      <c r="C84" s="71" t="s">
        <v>162</v>
      </c>
      <c r="D84" s="18" t="s">
        <v>122</v>
      </c>
      <c r="E84" s="18" t="s">
        <v>836</v>
      </c>
      <c r="F84" s="19">
        <v>5000</v>
      </c>
      <c r="G84" s="55" t="s">
        <v>281</v>
      </c>
      <c r="H84" s="43" t="s">
        <v>226</v>
      </c>
      <c r="I84" s="61" t="s">
        <v>227</v>
      </c>
    </row>
    <row r="85" spans="1:9" x14ac:dyDescent="0.2">
      <c r="A85" s="22">
        <v>36</v>
      </c>
      <c r="B85" s="42" t="s">
        <v>263</v>
      </c>
      <c r="C85" s="71" t="s">
        <v>162</v>
      </c>
      <c r="D85" s="18" t="s">
        <v>265</v>
      </c>
      <c r="E85" s="18" t="s">
        <v>836</v>
      </c>
      <c r="F85" s="19">
        <v>7000</v>
      </c>
      <c r="G85" s="55" t="s">
        <v>900</v>
      </c>
      <c r="H85" s="43" t="s">
        <v>88</v>
      </c>
      <c r="I85" s="61"/>
    </row>
    <row r="86" spans="1:9" x14ac:dyDescent="0.2">
      <c r="A86" s="22">
        <v>37</v>
      </c>
      <c r="B86" s="42" t="s">
        <v>268</v>
      </c>
      <c r="C86" s="71" t="s">
        <v>162</v>
      </c>
      <c r="D86" s="18" t="s">
        <v>36</v>
      </c>
      <c r="E86" s="18" t="s">
        <v>836</v>
      </c>
      <c r="F86" s="19">
        <v>7000</v>
      </c>
      <c r="G86" s="55" t="s">
        <v>269</v>
      </c>
      <c r="H86" s="43" t="s">
        <v>33</v>
      </c>
      <c r="I86" s="61"/>
    </row>
    <row r="87" spans="1:9" x14ac:dyDescent="0.2">
      <c r="A87" s="22">
        <v>38</v>
      </c>
      <c r="B87" s="42" t="s">
        <v>270</v>
      </c>
      <c r="C87" s="71" t="s">
        <v>162</v>
      </c>
      <c r="D87" s="18" t="s">
        <v>36</v>
      </c>
      <c r="E87" s="18" t="s">
        <v>836</v>
      </c>
      <c r="F87" s="19">
        <v>7000</v>
      </c>
      <c r="G87" s="55" t="s">
        <v>272</v>
      </c>
      <c r="H87" s="43" t="s">
        <v>33</v>
      </c>
      <c r="I87" s="61"/>
    </row>
    <row r="88" spans="1:9" x14ac:dyDescent="0.2">
      <c r="A88" s="22">
        <v>39</v>
      </c>
      <c r="B88" s="42" t="s">
        <v>273</v>
      </c>
      <c r="C88" s="71" t="s">
        <v>162</v>
      </c>
      <c r="D88" s="18" t="s">
        <v>216</v>
      </c>
      <c r="E88" s="18" t="s">
        <v>836</v>
      </c>
      <c r="F88" s="19">
        <v>7000</v>
      </c>
      <c r="G88" s="55" t="s">
        <v>274</v>
      </c>
      <c r="H88" s="43" t="s">
        <v>33</v>
      </c>
      <c r="I88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59"/>
  <sheetViews>
    <sheetView topLeftCell="A220" workbookViewId="0">
      <selection activeCell="B2" sqref="B2"/>
    </sheetView>
  </sheetViews>
  <sheetFormatPr baseColWidth="10" defaultColWidth="8.83203125" defaultRowHeight="15" x14ac:dyDescent="0.2"/>
  <cols>
    <col min="2" max="2" width="11.5" style="79" bestFit="1" customWidth="1"/>
    <col min="8" max="8" width="9.1640625" style="79"/>
  </cols>
  <sheetData>
    <row r="1" spans="1:22" x14ac:dyDescent="0.2">
      <c r="A1" t="s">
        <v>291</v>
      </c>
      <c r="B1" s="79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s="79" t="s">
        <v>901</v>
      </c>
      <c r="I1" t="s">
        <v>902</v>
      </c>
      <c r="J1" t="s">
        <v>903</v>
      </c>
      <c r="K1" t="s">
        <v>904</v>
      </c>
      <c r="L1" t="s">
        <v>905</v>
      </c>
      <c r="M1" t="s">
        <v>906</v>
      </c>
      <c r="N1" t="s">
        <v>907</v>
      </c>
      <c r="O1" t="s">
        <v>908</v>
      </c>
      <c r="P1" t="s">
        <v>909</v>
      </c>
      <c r="Q1" t="s">
        <v>910</v>
      </c>
      <c r="R1" t="s">
        <v>299</v>
      </c>
      <c r="S1" t="s">
        <v>911</v>
      </c>
      <c r="T1" t="s">
        <v>912</v>
      </c>
    </row>
    <row r="2" spans="1:22" x14ac:dyDescent="0.2">
      <c r="A2">
        <v>29701200074</v>
      </c>
      <c r="B2" s="79">
        <v>210004050</v>
      </c>
      <c r="C2" t="s">
        <v>372</v>
      </c>
      <c r="D2" t="s">
        <v>373</v>
      </c>
      <c r="E2" t="s">
        <v>374</v>
      </c>
      <c r="F2">
        <v>201820</v>
      </c>
      <c r="G2">
        <v>201610</v>
      </c>
      <c r="H2" s="79" t="s">
        <v>29</v>
      </c>
      <c r="I2" t="s">
        <v>913</v>
      </c>
      <c r="J2" t="s">
        <v>914</v>
      </c>
      <c r="K2" t="s">
        <v>915</v>
      </c>
      <c r="L2" t="s">
        <v>916</v>
      </c>
      <c r="N2" t="s">
        <v>916</v>
      </c>
      <c r="O2" t="s">
        <v>917</v>
      </c>
      <c r="P2" t="s">
        <v>918</v>
      </c>
      <c r="Q2" t="s">
        <v>919</v>
      </c>
      <c r="R2" t="s">
        <v>375</v>
      </c>
      <c r="S2">
        <f>974-33693992</f>
        <v>-33693018</v>
      </c>
      <c r="T2">
        <f>974-33057812</f>
        <v>-33056838</v>
      </c>
      <c r="V2">
        <v>29701200074</v>
      </c>
    </row>
    <row r="3" spans="1:22" x14ac:dyDescent="0.2">
      <c r="A3">
        <v>29743400006</v>
      </c>
      <c r="B3" s="79">
        <v>210004850</v>
      </c>
      <c r="C3" t="s">
        <v>305</v>
      </c>
      <c r="D3" t="s">
        <v>306</v>
      </c>
      <c r="E3" t="s">
        <v>307</v>
      </c>
      <c r="F3">
        <v>201820</v>
      </c>
      <c r="G3">
        <v>201710</v>
      </c>
      <c r="H3" s="79" t="s">
        <v>29</v>
      </c>
      <c r="I3" t="s">
        <v>913</v>
      </c>
      <c r="J3" t="s">
        <v>914</v>
      </c>
      <c r="K3" t="s">
        <v>915</v>
      </c>
      <c r="L3" t="s">
        <v>916</v>
      </c>
      <c r="N3" t="s">
        <v>916</v>
      </c>
      <c r="O3" t="s">
        <v>917</v>
      </c>
      <c r="P3" t="s">
        <v>918</v>
      </c>
      <c r="Q3" t="s">
        <v>920</v>
      </c>
      <c r="R3" t="s">
        <v>200</v>
      </c>
      <c r="S3">
        <v>-9747765151</v>
      </c>
      <c r="V3">
        <v>29743400006</v>
      </c>
    </row>
    <row r="4" spans="1:22" x14ac:dyDescent="0.2">
      <c r="A4" t="s">
        <v>300</v>
      </c>
      <c r="B4" s="79">
        <v>210004022</v>
      </c>
      <c r="C4" t="s">
        <v>301</v>
      </c>
      <c r="D4" t="s">
        <v>302</v>
      </c>
      <c r="E4" t="s">
        <v>303</v>
      </c>
      <c r="F4">
        <v>201820</v>
      </c>
      <c r="G4">
        <v>201610</v>
      </c>
      <c r="H4" s="79" t="s">
        <v>29</v>
      </c>
      <c r="I4" t="s">
        <v>913</v>
      </c>
      <c r="J4" t="s">
        <v>914</v>
      </c>
      <c r="K4" t="s">
        <v>915</v>
      </c>
      <c r="L4" t="s">
        <v>916</v>
      </c>
      <c r="N4" t="s">
        <v>916</v>
      </c>
      <c r="O4" t="s">
        <v>917</v>
      </c>
      <c r="P4" t="s">
        <v>918</v>
      </c>
      <c r="Q4" t="s">
        <v>921</v>
      </c>
      <c r="V4" t="s">
        <v>300</v>
      </c>
    </row>
    <row r="5" spans="1:22" x14ac:dyDescent="0.2">
      <c r="B5" s="79" t="s">
        <v>304</v>
      </c>
      <c r="C5" t="s">
        <v>922</v>
      </c>
      <c r="D5" t="s">
        <v>923</v>
      </c>
    </row>
    <row r="6" spans="1:22" x14ac:dyDescent="0.2">
      <c r="A6">
        <v>29858601871</v>
      </c>
      <c r="B6" s="79">
        <v>210007760</v>
      </c>
      <c r="C6" t="s">
        <v>323</v>
      </c>
      <c r="D6" t="s">
        <v>324</v>
      </c>
      <c r="E6" t="s">
        <v>325</v>
      </c>
      <c r="F6">
        <v>201820</v>
      </c>
      <c r="G6">
        <v>201810</v>
      </c>
      <c r="H6" s="79" t="s">
        <v>29</v>
      </c>
      <c r="I6" t="s">
        <v>913</v>
      </c>
      <c r="J6" t="s">
        <v>914</v>
      </c>
      <c r="K6" t="s">
        <v>915</v>
      </c>
      <c r="L6" t="s">
        <v>916</v>
      </c>
      <c r="N6" t="s">
        <v>916</v>
      </c>
      <c r="O6" t="s">
        <v>917</v>
      </c>
      <c r="P6" t="s">
        <v>918</v>
      </c>
      <c r="Q6" t="s">
        <v>924</v>
      </c>
      <c r="R6" t="s">
        <v>36</v>
      </c>
      <c r="S6" t="s">
        <v>925</v>
      </c>
      <c r="V6">
        <v>29858601871</v>
      </c>
    </row>
    <row r="7" spans="1:22" x14ac:dyDescent="0.2">
      <c r="A7">
        <v>29860800243</v>
      </c>
      <c r="B7" s="79">
        <v>210004650</v>
      </c>
      <c r="C7" t="s">
        <v>311</v>
      </c>
      <c r="D7" t="s">
        <v>312</v>
      </c>
      <c r="E7" t="s">
        <v>313</v>
      </c>
      <c r="F7">
        <v>201820</v>
      </c>
      <c r="G7">
        <v>201710</v>
      </c>
      <c r="H7" s="79" t="s">
        <v>29</v>
      </c>
      <c r="I7" t="s">
        <v>913</v>
      </c>
      <c r="J7" t="s">
        <v>914</v>
      </c>
      <c r="K7" t="s">
        <v>915</v>
      </c>
      <c r="L7" t="s">
        <v>916</v>
      </c>
      <c r="N7" t="s">
        <v>916</v>
      </c>
      <c r="O7" t="s">
        <v>917</v>
      </c>
      <c r="P7" t="s">
        <v>918</v>
      </c>
      <c r="Q7" t="s">
        <v>926</v>
      </c>
      <c r="R7" t="s">
        <v>304</v>
      </c>
      <c r="S7" t="s">
        <v>927</v>
      </c>
      <c r="V7">
        <v>29860800243</v>
      </c>
    </row>
    <row r="8" spans="1:22" x14ac:dyDescent="0.2">
      <c r="A8">
        <v>29758601464</v>
      </c>
      <c r="B8" s="79">
        <v>210004655</v>
      </c>
      <c r="C8" t="s">
        <v>314</v>
      </c>
      <c r="D8" t="s">
        <v>309</v>
      </c>
      <c r="E8" t="s">
        <v>315</v>
      </c>
      <c r="F8">
        <v>201820</v>
      </c>
      <c r="G8">
        <v>201710</v>
      </c>
      <c r="H8" s="79" t="s">
        <v>29</v>
      </c>
      <c r="I8" t="s">
        <v>913</v>
      </c>
      <c r="J8" t="s">
        <v>914</v>
      </c>
      <c r="K8" t="s">
        <v>915</v>
      </c>
      <c r="L8" t="s">
        <v>916</v>
      </c>
      <c r="N8" t="s">
        <v>916</v>
      </c>
      <c r="O8" t="s">
        <v>917</v>
      </c>
      <c r="P8" t="s">
        <v>918</v>
      </c>
      <c r="Q8" t="s">
        <v>928</v>
      </c>
      <c r="R8" t="s">
        <v>36</v>
      </c>
      <c r="S8" t="s">
        <v>929</v>
      </c>
      <c r="V8">
        <v>29758601464</v>
      </c>
    </row>
    <row r="9" spans="1:22" x14ac:dyDescent="0.2">
      <c r="A9">
        <v>29899900257</v>
      </c>
      <c r="B9" s="79">
        <v>210004732</v>
      </c>
      <c r="C9" t="s">
        <v>316</v>
      </c>
      <c r="E9" t="s">
        <v>317</v>
      </c>
      <c r="F9">
        <v>201820</v>
      </c>
      <c r="G9">
        <v>201710</v>
      </c>
      <c r="H9" s="79" t="s">
        <v>29</v>
      </c>
      <c r="I9" t="s">
        <v>913</v>
      </c>
      <c r="J9" t="s">
        <v>914</v>
      </c>
      <c r="K9" t="s">
        <v>915</v>
      </c>
      <c r="L9" t="s">
        <v>916</v>
      </c>
      <c r="N9" t="s">
        <v>916</v>
      </c>
      <c r="O9" t="s">
        <v>917</v>
      </c>
      <c r="P9" t="s">
        <v>918</v>
      </c>
      <c r="Q9" t="s">
        <v>930</v>
      </c>
      <c r="R9" t="s">
        <v>86</v>
      </c>
      <c r="S9" t="s">
        <v>931</v>
      </c>
      <c r="V9">
        <v>29899900257</v>
      </c>
    </row>
    <row r="10" spans="1:22" x14ac:dyDescent="0.2">
      <c r="A10">
        <v>29981800536</v>
      </c>
      <c r="B10" s="79">
        <v>210007477</v>
      </c>
      <c r="C10" t="s">
        <v>321</v>
      </c>
      <c r="D10" t="s">
        <v>306</v>
      </c>
      <c r="E10" t="s">
        <v>322</v>
      </c>
      <c r="F10">
        <v>201820</v>
      </c>
      <c r="G10">
        <v>201810</v>
      </c>
      <c r="H10" s="79" t="s">
        <v>29</v>
      </c>
      <c r="I10" t="s">
        <v>913</v>
      </c>
      <c r="J10" t="s">
        <v>914</v>
      </c>
      <c r="K10" t="s">
        <v>915</v>
      </c>
      <c r="L10" t="s">
        <v>916</v>
      </c>
      <c r="N10" t="s">
        <v>916</v>
      </c>
      <c r="O10" t="s">
        <v>917</v>
      </c>
      <c r="P10" t="s">
        <v>918</v>
      </c>
      <c r="Q10" t="s">
        <v>932</v>
      </c>
      <c r="R10" t="s">
        <v>122</v>
      </c>
      <c r="S10" t="s">
        <v>933</v>
      </c>
      <c r="V10">
        <v>29981800536</v>
      </c>
    </row>
    <row r="11" spans="1:22" x14ac:dyDescent="0.2">
      <c r="B11" s="79">
        <v>210004890</v>
      </c>
      <c r="C11" t="s">
        <v>318</v>
      </c>
      <c r="D11" t="s">
        <v>319</v>
      </c>
      <c r="E11" t="s">
        <v>320</v>
      </c>
      <c r="F11">
        <v>201820</v>
      </c>
      <c r="G11">
        <v>201710</v>
      </c>
      <c r="H11" s="79" t="s">
        <v>29</v>
      </c>
      <c r="I11" t="s">
        <v>913</v>
      </c>
      <c r="J11" t="s">
        <v>914</v>
      </c>
      <c r="K11" t="s">
        <v>915</v>
      </c>
      <c r="L11" t="s">
        <v>916</v>
      </c>
      <c r="N11" t="s">
        <v>916</v>
      </c>
      <c r="O11" t="s">
        <v>917</v>
      </c>
      <c r="P11" t="s">
        <v>918</v>
      </c>
      <c r="Q11" t="s">
        <v>934</v>
      </c>
      <c r="R11" t="s">
        <v>137</v>
      </c>
      <c r="S11">
        <f>974-77095894</f>
        <v>-77094920</v>
      </c>
    </row>
    <row r="12" spans="1:22" x14ac:dyDescent="0.2">
      <c r="A12">
        <v>29863401677</v>
      </c>
      <c r="B12" s="79">
        <v>210004028</v>
      </c>
      <c r="C12" t="s">
        <v>306</v>
      </c>
      <c r="D12" t="s">
        <v>309</v>
      </c>
      <c r="E12" t="s">
        <v>310</v>
      </c>
      <c r="F12">
        <v>201820</v>
      </c>
      <c r="G12">
        <v>201610</v>
      </c>
      <c r="H12" s="79" t="s">
        <v>29</v>
      </c>
      <c r="I12" t="s">
        <v>913</v>
      </c>
      <c r="J12" t="s">
        <v>914</v>
      </c>
      <c r="K12" t="s">
        <v>915</v>
      </c>
      <c r="L12" t="s">
        <v>916</v>
      </c>
      <c r="N12" t="s">
        <v>916</v>
      </c>
      <c r="O12" t="s">
        <v>917</v>
      </c>
      <c r="P12" t="s">
        <v>918</v>
      </c>
      <c r="Q12" t="s">
        <v>935</v>
      </c>
      <c r="R12" t="s">
        <v>207</v>
      </c>
      <c r="V12">
        <v>29863401677</v>
      </c>
    </row>
    <row r="13" spans="1:22" x14ac:dyDescent="0.2">
      <c r="A13">
        <v>30081800701</v>
      </c>
      <c r="B13" s="79">
        <v>210007753</v>
      </c>
      <c r="C13" t="s">
        <v>332</v>
      </c>
      <c r="E13" t="s">
        <v>333</v>
      </c>
      <c r="F13">
        <v>201820</v>
      </c>
      <c r="G13">
        <v>201810</v>
      </c>
      <c r="H13" s="79" t="s">
        <v>29</v>
      </c>
      <c r="I13" t="s">
        <v>913</v>
      </c>
      <c r="J13" t="s">
        <v>914</v>
      </c>
      <c r="K13" t="s">
        <v>915</v>
      </c>
      <c r="L13" t="s">
        <v>916</v>
      </c>
      <c r="N13" t="s">
        <v>916</v>
      </c>
      <c r="O13" t="s">
        <v>917</v>
      </c>
      <c r="P13" t="s">
        <v>918</v>
      </c>
      <c r="Q13" t="s">
        <v>936</v>
      </c>
      <c r="R13" t="s">
        <v>122</v>
      </c>
      <c r="S13" t="s">
        <v>937</v>
      </c>
      <c r="V13">
        <v>30081800701</v>
      </c>
    </row>
    <row r="14" spans="1:22" x14ac:dyDescent="0.2">
      <c r="A14">
        <v>29581802527</v>
      </c>
      <c r="B14" s="79">
        <v>210005311</v>
      </c>
      <c r="C14" t="s">
        <v>326</v>
      </c>
      <c r="D14" t="s">
        <v>327</v>
      </c>
      <c r="E14" t="s">
        <v>328</v>
      </c>
      <c r="F14">
        <v>201820</v>
      </c>
      <c r="G14">
        <v>201710</v>
      </c>
      <c r="H14" s="79" t="s">
        <v>29</v>
      </c>
      <c r="I14" t="s">
        <v>913</v>
      </c>
      <c r="J14" t="s">
        <v>914</v>
      </c>
      <c r="K14" t="s">
        <v>915</v>
      </c>
      <c r="L14" t="s">
        <v>916</v>
      </c>
      <c r="N14" t="s">
        <v>916</v>
      </c>
      <c r="O14" t="s">
        <v>917</v>
      </c>
      <c r="P14" t="s">
        <v>918</v>
      </c>
      <c r="Q14" t="s">
        <v>938</v>
      </c>
      <c r="R14" t="s">
        <v>122</v>
      </c>
      <c r="S14" t="s">
        <v>939</v>
      </c>
      <c r="V14">
        <v>29581802527</v>
      </c>
    </row>
    <row r="15" spans="1:22" x14ac:dyDescent="0.2">
      <c r="B15" s="79">
        <v>210007479</v>
      </c>
      <c r="C15" t="s">
        <v>329</v>
      </c>
      <c r="D15" t="s">
        <v>330</v>
      </c>
      <c r="E15" t="s">
        <v>331</v>
      </c>
      <c r="F15">
        <v>201820</v>
      </c>
      <c r="G15">
        <v>201810</v>
      </c>
      <c r="H15" s="79" t="s">
        <v>29</v>
      </c>
      <c r="I15" t="s">
        <v>913</v>
      </c>
      <c r="J15" t="s">
        <v>914</v>
      </c>
      <c r="K15" t="s">
        <v>915</v>
      </c>
      <c r="L15" t="s">
        <v>916</v>
      </c>
      <c r="N15" t="s">
        <v>916</v>
      </c>
      <c r="O15" t="s">
        <v>917</v>
      </c>
      <c r="P15" t="s">
        <v>918</v>
      </c>
      <c r="Q15" t="s">
        <v>940</v>
      </c>
      <c r="R15" t="s">
        <v>86</v>
      </c>
      <c r="S15" t="s">
        <v>941</v>
      </c>
    </row>
    <row r="16" spans="1:22" x14ac:dyDescent="0.2">
      <c r="B16" s="79">
        <v>210005246</v>
      </c>
      <c r="C16" t="s">
        <v>306</v>
      </c>
      <c r="E16" t="s">
        <v>334</v>
      </c>
      <c r="F16">
        <v>201820</v>
      </c>
      <c r="G16">
        <v>201710</v>
      </c>
      <c r="H16" s="79" t="s">
        <v>29</v>
      </c>
      <c r="I16" t="s">
        <v>913</v>
      </c>
      <c r="J16" t="s">
        <v>914</v>
      </c>
      <c r="K16" t="s">
        <v>915</v>
      </c>
      <c r="L16" t="s">
        <v>916</v>
      </c>
      <c r="N16" t="s">
        <v>916</v>
      </c>
      <c r="O16" t="s">
        <v>917</v>
      </c>
      <c r="P16" t="s">
        <v>918</v>
      </c>
      <c r="Q16" t="s">
        <v>942</v>
      </c>
      <c r="R16" t="s">
        <v>335</v>
      </c>
      <c r="S16" t="s">
        <v>943</v>
      </c>
    </row>
    <row r="17" spans="1:22" x14ac:dyDescent="0.2">
      <c r="A17">
        <v>29805000160</v>
      </c>
      <c r="B17" s="79">
        <v>210005821</v>
      </c>
      <c r="C17" t="s">
        <v>339</v>
      </c>
      <c r="D17" t="s">
        <v>340</v>
      </c>
      <c r="E17" t="s">
        <v>341</v>
      </c>
      <c r="F17">
        <v>201820</v>
      </c>
      <c r="G17">
        <v>201810</v>
      </c>
      <c r="H17" s="79" t="s">
        <v>29</v>
      </c>
      <c r="I17" t="s">
        <v>913</v>
      </c>
      <c r="J17" t="s">
        <v>914</v>
      </c>
      <c r="K17" t="s">
        <v>915</v>
      </c>
      <c r="L17" t="s">
        <v>916</v>
      </c>
      <c r="N17" t="s">
        <v>916</v>
      </c>
      <c r="O17" t="s">
        <v>917</v>
      </c>
      <c r="P17" t="s">
        <v>918</v>
      </c>
      <c r="Q17" t="s">
        <v>944</v>
      </c>
      <c r="R17" t="s">
        <v>133</v>
      </c>
      <c r="S17" t="s">
        <v>945</v>
      </c>
      <c r="V17">
        <v>29805000160</v>
      </c>
    </row>
    <row r="18" spans="1:22" x14ac:dyDescent="0.2">
      <c r="A18">
        <v>29163403713</v>
      </c>
      <c r="B18" s="79">
        <v>210005479</v>
      </c>
      <c r="C18" t="s">
        <v>336</v>
      </c>
      <c r="D18" t="s">
        <v>337</v>
      </c>
      <c r="E18" t="s">
        <v>338</v>
      </c>
      <c r="F18">
        <v>201820</v>
      </c>
      <c r="G18">
        <v>201710</v>
      </c>
      <c r="H18" s="79" t="s">
        <v>29</v>
      </c>
      <c r="I18" t="s">
        <v>913</v>
      </c>
      <c r="J18" t="s">
        <v>914</v>
      </c>
      <c r="K18" t="s">
        <v>915</v>
      </c>
      <c r="L18" t="s">
        <v>916</v>
      </c>
      <c r="N18" t="s">
        <v>916</v>
      </c>
      <c r="O18" t="s">
        <v>917</v>
      </c>
      <c r="P18" t="s">
        <v>918</v>
      </c>
      <c r="Q18" t="s">
        <v>946</v>
      </c>
      <c r="R18" t="s">
        <v>207</v>
      </c>
      <c r="S18">
        <v>-77000044</v>
      </c>
      <c r="V18">
        <v>29163403713</v>
      </c>
    </row>
    <row r="19" spans="1:22" x14ac:dyDescent="0.2">
      <c r="A19">
        <v>29735601200</v>
      </c>
      <c r="B19" s="79">
        <v>210004030</v>
      </c>
      <c r="C19" t="s">
        <v>345</v>
      </c>
      <c r="E19" t="s">
        <v>346</v>
      </c>
      <c r="F19">
        <v>201820</v>
      </c>
      <c r="G19">
        <v>201610</v>
      </c>
      <c r="H19" s="79" t="s">
        <v>29</v>
      </c>
      <c r="I19" t="s">
        <v>913</v>
      </c>
      <c r="J19" t="s">
        <v>914</v>
      </c>
      <c r="K19" t="s">
        <v>915</v>
      </c>
      <c r="L19" t="s">
        <v>916</v>
      </c>
      <c r="N19" t="s">
        <v>916</v>
      </c>
      <c r="O19" t="s">
        <v>917</v>
      </c>
      <c r="P19" t="s">
        <v>918</v>
      </c>
      <c r="Q19" t="s">
        <v>947</v>
      </c>
      <c r="R19" t="s">
        <v>62</v>
      </c>
      <c r="S19" t="s">
        <v>948</v>
      </c>
      <c r="V19">
        <v>29735601200</v>
      </c>
    </row>
    <row r="20" spans="1:22" x14ac:dyDescent="0.2">
      <c r="B20" s="79">
        <v>210007478</v>
      </c>
      <c r="C20" t="s">
        <v>347</v>
      </c>
      <c r="D20" t="s">
        <v>348</v>
      </c>
      <c r="E20" t="s">
        <v>349</v>
      </c>
      <c r="F20">
        <v>201820</v>
      </c>
      <c r="G20">
        <v>201810</v>
      </c>
      <c r="H20" s="79" t="s">
        <v>29</v>
      </c>
      <c r="I20" t="s">
        <v>913</v>
      </c>
      <c r="J20" t="s">
        <v>914</v>
      </c>
      <c r="K20" t="s">
        <v>915</v>
      </c>
      <c r="L20" t="s">
        <v>916</v>
      </c>
      <c r="N20" t="s">
        <v>916</v>
      </c>
      <c r="O20" t="s">
        <v>917</v>
      </c>
      <c r="P20" t="s">
        <v>918</v>
      </c>
      <c r="Q20" t="s">
        <v>949</v>
      </c>
      <c r="R20" t="s">
        <v>207</v>
      </c>
      <c r="S20" t="s">
        <v>950</v>
      </c>
    </row>
    <row r="21" spans="1:22" x14ac:dyDescent="0.2">
      <c r="A21">
        <v>29881801181</v>
      </c>
      <c r="B21" s="79">
        <v>210007960</v>
      </c>
      <c r="C21" t="s">
        <v>350</v>
      </c>
      <c r="E21" t="s">
        <v>351</v>
      </c>
      <c r="F21">
        <v>201820</v>
      </c>
      <c r="G21">
        <v>201810</v>
      </c>
      <c r="H21" s="79" t="s">
        <v>29</v>
      </c>
      <c r="I21" t="s">
        <v>913</v>
      </c>
      <c r="J21" t="s">
        <v>914</v>
      </c>
      <c r="K21" t="s">
        <v>915</v>
      </c>
      <c r="L21" t="s">
        <v>916</v>
      </c>
      <c r="N21" t="s">
        <v>916</v>
      </c>
      <c r="O21" t="s">
        <v>917</v>
      </c>
      <c r="P21" t="s">
        <v>918</v>
      </c>
      <c r="Q21" t="s">
        <v>951</v>
      </c>
      <c r="R21" t="s">
        <v>122</v>
      </c>
      <c r="S21" t="s">
        <v>952</v>
      </c>
      <c r="V21">
        <v>29881801181</v>
      </c>
    </row>
    <row r="22" spans="1:22" x14ac:dyDescent="0.2">
      <c r="A22">
        <v>29873600071</v>
      </c>
      <c r="B22" s="79">
        <v>210004020</v>
      </c>
      <c r="C22" t="s">
        <v>342</v>
      </c>
      <c r="D22" t="s">
        <v>343</v>
      </c>
      <c r="E22" t="s">
        <v>344</v>
      </c>
      <c r="F22">
        <v>201820</v>
      </c>
      <c r="G22">
        <v>201610</v>
      </c>
      <c r="H22" s="79" t="s">
        <v>29</v>
      </c>
      <c r="I22" t="s">
        <v>913</v>
      </c>
      <c r="J22" t="s">
        <v>914</v>
      </c>
      <c r="K22" t="s">
        <v>915</v>
      </c>
      <c r="L22" t="s">
        <v>916</v>
      </c>
      <c r="N22" t="s">
        <v>916</v>
      </c>
      <c r="O22" t="s">
        <v>917</v>
      </c>
      <c r="P22" t="s">
        <v>918</v>
      </c>
      <c r="Q22" t="s">
        <v>953</v>
      </c>
      <c r="V22">
        <v>29873600071</v>
      </c>
    </row>
    <row r="23" spans="1:22" x14ac:dyDescent="0.2">
      <c r="B23" s="79" t="s">
        <v>56</v>
      </c>
      <c r="C23" t="s">
        <v>954</v>
      </c>
      <c r="D23" t="s">
        <v>955</v>
      </c>
    </row>
    <row r="24" spans="1:22" x14ac:dyDescent="0.2">
      <c r="A24">
        <v>29676000114</v>
      </c>
      <c r="B24" s="79">
        <v>210004651</v>
      </c>
      <c r="C24" t="s">
        <v>358</v>
      </c>
      <c r="E24" t="s">
        <v>359</v>
      </c>
      <c r="F24">
        <v>201820</v>
      </c>
      <c r="G24">
        <v>201710</v>
      </c>
      <c r="H24" s="79" t="s">
        <v>29</v>
      </c>
      <c r="I24" t="s">
        <v>913</v>
      </c>
      <c r="J24" t="s">
        <v>914</v>
      </c>
      <c r="K24" t="s">
        <v>915</v>
      </c>
      <c r="L24" t="s">
        <v>916</v>
      </c>
      <c r="N24" t="s">
        <v>916</v>
      </c>
      <c r="O24" t="s">
        <v>917</v>
      </c>
      <c r="P24" t="s">
        <v>918</v>
      </c>
      <c r="Q24" t="s">
        <v>956</v>
      </c>
      <c r="R24" t="s">
        <v>77</v>
      </c>
      <c r="S24" t="s">
        <v>957</v>
      </c>
      <c r="V24">
        <v>29676000114</v>
      </c>
    </row>
    <row r="25" spans="1:22" x14ac:dyDescent="0.2">
      <c r="A25">
        <v>30063400623</v>
      </c>
      <c r="B25" s="79">
        <v>210007414</v>
      </c>
      <c r="C25" t="s">
        <v>360</v>
      </c>
      <c r="D25" t="s">
        <v>361</v>
      </c>
      <c r="E25" t="s">
        <v>362</v>
      </c>
      <c r="F25">
        <v>201820</v>
      </c>
      <c r="G25">
        <v>201810</v>
      </c>
      <c r="H25" s="79" t="s">
        <v>29</v>
      </c>
      <c r="I25" t="s">
        <v>913</v>
      </c>
      <c r="J25" t="s">
        <v>914</v>
      </c>
      <c r="K25" t="s">
        <v>915</v>
      </c>
      <c r="L25" t="s">
        <v>916</v>
      </c>
      <c r="N25" t="s">
        <v>916</v>
      </c>
      <c r="O25" t="s">
        <v>917</v>
      </c>
      <c r="P25" t="s">
        <v>918</v>
      </c>
      <c r="Q25" t="s">
        <v>958</v>
      </c>
      <c r="R25" t="s">
        <v>207</v>
      </c>
      <c r="S25" t="s">
        <v>959</v>
      </c>
      <c r="V25">
        <v>30063400623</v>
      </c>
    </row>
    <row r="26" spans="1:22" x14ac:dyDescent="0.2">
      <c r="A26">
        <v>29663402112</v>
      </c>
      <c r="B26" s="79">
        <v>210004023</v>
      </c>
      <c r="C26" t="s">
        <v>352</v>
      </c>
      <c r="D26" t="s">
        <v>353</v>
      </c>
      <c r="E26" t="s">
        <v>354</v>
      </c>
      <c r="F26">
        <v>201820</v>
      </c>
      <c r="G26">
        <v>201610</v>
      </c>
      <c r="H26" s="79" t="s">
        <v>29</v>
      </c>
      <c r="I26" t="s">
        <v>913</v>
      </c>
      <c r="J26" t="s">
        <v>914</v>
      </c>
      <c r="K26" t="s">
        <v>915</v>
      </c>
      <c r="L26" t="s">
        <v>916</v>
      </c>
      <c r="N26" t="s">
        <v>916</v>
      </c>
      <c r="O26" t="s">
        <v>917</v>
      </c>
      <c r="P26" t="s">
        <v>918</v>
      </c>
      <c r="Q26" t="s">
        <v>960</v>
      </c>
      <c r="R26" t="s">
        <v>207</v>
      </c>
      <c r="V26">
        <v>29663402112</v>
      </c>
    </row>
    <row r="27" spans="1:22" x14ac:dyDescent="0.2">
      <c r="A27">
        <v>935390</v>
      </c>
      <c r="B27" s="79">
        <v>210004232</v>
      </c>
      <c r="C27" t="s">
        <v>355</v>
      </c>
      <c r="D27" t="s">
        <v>356</v>
      </c>
      <c r="E27" t="s">
        <v>357</v>
      </c>
      <c r="F27">
        <v>201820</v>
      </c>
      <c r="G27">
        <v>201610</v>
      </c>
      <c r="H27" s="79" t="s">
        <v>29</v>
      </c>
      <c r="I27" t="s">
        <v>913</v>
      </c>
      <c r="J27" t="s">
        <v>914</v>
      </c>
      <c r="K27" t="s">
        <v>915</v>
      </c>
      <c r="L27" t="s">
        <v>916</v>
      </c>
      <c r="N27" t="s">
        <v>916</v>
      </c>
      <c r="O27" t="s">
        <v>917</v>
      </c>
      <c r="P27" t="s">
        <v>918</v>
      </c>
      <c r="Q27" t="s">
        <v>961</v>
      </c>
      <c r="R27" t="s">
        <v>207</v>
      </c>
      <c r="V27">
        <v>935390</v>
      </c>
    </row>
    <row r="28" spans="1:22" x14ac:dyDescent="0.2">
      <c r="A28">
        <v>29763403228</v>
      </c>
      <c r="B28" s="79">
        <v>210004049</v>
      </c>
      <c r="C28" t="s">
        <v>363</v>
      </c>
      <c r="D28" t="s">
        <v>364</v>
      </c>
      <c r="E28" t="s">
        <v>365</v>
      </c>
      <c r="F28">
        <v>201820</v>
      </c>
      <c r="G28">
        <v>201610</v>
      </c>
      <c r="H28" s="79" t="s">
        <v>29</v>
      </c>
      <c r="I28" t="s">
        <v>913</v>
      </c>
      <c r="J28" t="s">
        <v>914</v>
      </c>
      <c r="K28" t="s">
        <v>915</v>
      </c>
      <c r="L28" t="s">
        <v>916</v>
      </c>
      <c r="N28" t="s">
        <v>916</v>
      </c>
      <c r="O28" t="s">
        <v>917</v>
      </c>
      <c r="P28" t="s">
        <v>918</v>
      </c>
      <c r="Q28" t="s">
        <v>962</v>
      </c>
      <c r="R28" t="s">
        <v>207</v>
      </c>
      <c r="V28">
        <v>29763403228</v>
      </c>
    </row>
    <row r="29" spans="1:22" x14ac:dyDescent="0.2">
      <c r="A29">
        <v>11810</v>
      </c>
      <c r="B29" s="79">
        <v>210004200</v>
      </c>
      <c r="C29" t="s">
        <v>470</v>
      </c>
      <c r="D29" t="s">
        <v>457</v>
      </c>
      <c r="E29" t="s">
        <v>963</v>
      </c>
      <c r="F29">
        <v>201820</v>
      </c>
      <c r="G29">
        <v>201610</v>
      </c>
      <c r="H29" s="79" t="s">
        <v>29</v>
      </c>
      <c r="I29" t="s">
        <v>913</v>
      </c>
      <c r="J29" t="s">
        <v>914</v>
      </c>
      <c r="K29" t="s">
        <v>915</v>
      </c>
      <c r="L29" t="s">
        <v>916</v>
      </c>
      <c r="N29" t="s">
        <v>916</v>
      </c>
      <c r="O29" t="s">
        <v>917</v>
      </c>
      <c r="P29" t="s">
        <v>918</v>
      </c>
      <c r="Q29" t="s">
        <v>964</v>
      </c>
      <c r="R29" t="s">
        <v>207</v>
      </c>
      <c r="S29" t="s">
        <v>965</v>
      </c>
      <c r="V29">
        <v>11810</v>
      </c>
    </row>
    <row r="30" spans="1:22" x14ac:dyDescent="0.2">
      <c r="A30">
        <v>29863402012</v>
      </c>
      <c r="B30" s="79">
        <v>210004201</v>
      </c>
      <c r="C30" t="s">
        <v>366</v>
      </c>
      <c r="D30" t="s">
        <v>367</v>
      </c>
      <c r="E30" t="s">
        <v>368</v>
      </c>
      <c r="F30">
        <v>201820</v>
      </c>
      <c r="G30">
        <v>201610</v>
      </c>
      <c r="H30" s="79" t="s">
        <v>29</v>
      </c>
      <c r="I30" t="s">
        <v>913</v>
      </c>
      <c r="J30" t="s">
        <v>914</v>
      </c>
      <c r="K30" t="s">
        <v>915</v>
      </c>
      <c r="L30" t="s">
        <v>916</v>
      </c>
      <c r="N30" t="s">
        <v>916</v>
      </c>
      <c r="O30" t="s">
        <v>917</v>
      </c>
      <c r="P30" t="s">
        <v>918</v>
      </c>
      <c r="Q30" t="s">
        <v>966</v>
      </c>
      <c r="R30" t="s">
        <v>207</v>
      </c>
      <c r="S30" t="s">
        <v>967</v>
      </c>
      <c r="V30">
        <v>29863402012</v>
      </c>
    </row>
    <row r="31" spans="1:22" x14ac:dyDescent="0.2">
      <c r="A31">
        <v>29842200061</v>
      </c>
      <c r="B31" s="79">
        <v>210004595</v>
      </c>
      <c r="C31" t="s">
        <v>369</v>
      </c>
      <c r="E31" t="s">
        <v>370</v>
      </c>
      <c r="F31">
        <v>201820</v>
      </c>
      <c r="G31">
        <v>201710</v>
      </c>
      <c r="H31" s="79" t="s">
        <v>29</v>
      </c>
      <c r="I31" t="s">
        <v>913</v>
      </c>
      <c r="J31" t="s">
        <v>914</v>
      </c>
      <c r="K31" t="s">
        <v>915</v>
      </c>
      <c r="L31" t="s">
        <v>916</v>
      </c>
      <c r="N31" t="s">
        <v>916</v>
      </c>
      <c r="O31" t="s">
        <v>917</v>
      </c>
      <c r="P31" t="s">
        <v>918</v>
      </c>
      <c r="Q31" t="s">
        <v>968</v>
      </c>
      <c r="R31" t="s">
        <v>371</v>
      </c>
      <c r="S31" t="s">
        <v>969</v>
      </c>
      <c r="V31">
        <v>29842200061</v>
      </c>
    </row>
    <row r="32" spans="1:22" x14ac:dyDescent="0.2">
      <c r="B32" s="79">
        <v>210007180</v>
      </c>
      <c r="C32" t="s">
        <v>306</v>
      </c>
      <c r="E32" t="s">
        <v>308</v>
      </c>
      <c r="F32">
        <v>201820</v>
      </c>
      <c r="G32">
        <v>201810</v>
      </c>
      <c r="H32" s="79" t="s">
        <v>29</v>
      </c>
      <c r="I32" t="s">
        <v>913</v>
      </c>
      <c r="J32" t="s">
        <v>914</v>
      </c>
      <c r="K32" t="s">
        <v>915</v>
      </c>
      <c r="L32" t="s">
        <v>916</v>
      </c>
      <c r="N32" t="s">
        <v>916</v>
      </c>
      <c r="O32" t="s">
        <v>917</v>
      </c>
      <c r="P32" t="s">
        <v>918</v>
      </c>
      <c r="Q32" t="s">
        <v>970</v>
      </c>
      <c r="R32" t="s">
        <v>207</v>
      </c>
      <c r="S32">
        <f>974-70301980</f>
        <v>-70301006</v>
      </c>
    </row>
    <row r="33" spans="1:22" x14ac:dyDescent="0.2">
      <c r="A33">
        <v>28299900331</v>
      </c>
      <c r="B33" s="79">
        <v>210004902</v>
      </c>
      <c r="C33" t="s">
        <v>376</v>
      </c>
      <c r="D33" t="s">
        <v>377</v>
      </c>
      <c r="E33" t="s">
        <v>378</v>
      </c>
      <c r="F33">
        <v>201820</v>
      </c>
      <c r="G33">
        <v>201710</v>
      </c>
      <c r="H33" s="79" t="s">
        <v>29</v>
      </c>
      <c r="I33" t="s">
        <v>913</v>
      </c>
      <c r="J33" t="s">
        <v>971</v>
      </c>
      <c r="K33" t="s">
        <v>972</v>
      </c>
      <c r="L33" t="s">
        <v>916</v>
      </c>
      <c r="N33" t="s">
        <v>916</v>
      </c>
      <c r="O33" t="s">
        <v>973</v>
      </c>
      <c r="P33" t="s">
        <v>973</v>
      </c>
      <c r="Q33" t="s">
        <v>974</v>
      </c>
      <c r="R33" t="s">
        <v>86</v>
      </c>
      <c r="S33">
        <f>974-55439343</f>
        <v>-55438369</v>
      </c>
      <c r="V33">
        <v>28299900331</v>
      </c>
    </row>
    <row r="34" spans="1:22" x14ac:dyDescent="0.2">
      <c r="A34">
        <v>29458601672</v>
      </c>
      <c r="B34" s="79">
        <v>210008040</v>
      </c>
      <c r="C34" t="s">
        <v>419</v>
      </c>
      <c r="E34" t="s">
        <v>420</v>
      </c>
      <c r="F34">
        <v>201820</v>
      </c>
      <c r="G34">
        <v>201810</v>
      </c>
      <c r="H34" s="79" t="s">
        <v>29</v>
      </c>
      <c r="I34" t="s">
        <v>913</v>
      </c>
      <c r="J34" t="s">
        <v>971</v>
      </c>
      <c r="K34" t="s">
        <v>972</v>
      </c>
      <c r="L34" t="s">
        <v>916</v>
      </c>
      <c r="N34" t="s">
        <v>916</v>
      </c>
      <c r="O34" t="s">
        <v>973</v>
      </c>
      <c r="P34" t="s">
        <v>973</v>
      </c>
      <c r="Q34" t="s">
        <v>975</v>
      </c>
      <c r="R34" t="s">
        <v>36</v>
      </c>
      <c r="S34" t="s">
        <v>976</v>
      </c>
      <c r="V34">
        <v>29458601672</v>
      </c>
    </row>
    <row r="35" spans="1:22" x14ac:dyDescent="0.2">
      <c r="A35">
        <v>26284000198</v>
      </c>
      <c r="B35" s="79">
        <v>210007551</v>
      </c>
      <c r="C35" t="s">
        <v>385</v>
      </c>
      <c r="E35" t="s">
        <v>386</v>
      </c>
      <c r="F35">
        <v>201820</v>
      </c>
      <c r="G35">
        <v>201810</v>
      </c>
      <c r="H35" s="79" t="s">
        <v>29</v>
      </c>
      <c r="I35" t="s">
        <v>913</v>
      </c>
      <c r="J35" t="s">
        <v>971</v>
      </c>
      <c r="K35" t="s">
        <v>972</v>
      </c>
      <c r="L35" t="s">
        <v>916</v>
      </c>
      <c r="N35" t="s">
        <v>916</v>
      </c>
      <c r="O35" t="s">
        <v>973</v>
      </c>
      <c r="P35" t="s">
        <v>973</v>
      </c>
      <c r="Q35" t="s">
        <v>977</v>
      </c>
      <c r="R35" t="s">
        <v>137</v>
      </c>
      <c r="S35" t="s">
        <v>978</v>
      </c>
      <c r="V35">
        <v>26284000198</v>
      </c>
    </row>
    <row r="36" spans="1:22" x14ac:dyDescent="0.2">
      <c r="A36">
        <v>28481807826</v>
      </c>
      <c r="B36" s="79">
        <v>210005303</v>
      </c>
      <c r="C36" t="s">
        <v>326</v>
      </c>
      <c r="D36" t="s">
        <v>383</v>
      </c>
      <c r="E36" t="s">
        <v>384</v>
      </c>
      <c r="F36">
        <v>201820</v>
      </c>
      <c r="G36">
        <v>201710</v>
      </c>
      <c r="H36" s="79" t="s">
        <v>29</v>
      </c>
      <c r="I36" t="s">
        <v>913</v>
      </c>
      <c r="J36" t="s">
        <v>971</v>
      </c>
      <c r="K36" t="s">
        <v>972</v>
      </c>
      <c r="L36" t="s">
        <v>916</v>
      </c>
      <c r="N36" t="s">
        <v>916</v>
      </c>
      <c r="O36" t="s">
        <v>973</v>
      </c>
      <c r="P36" t="s">
        <v>973</v>
      </c>
      <c r="Q36" t="s">
        <v>979</v>
      </c>
      <c r="R36" t="s">
        <v>122</v>
      </c>
      <c r="S36">
        <f>974-77775249</f>
        <v>-77774275</v>
      </c>
      <c r="V36">
        <v>28481807826</v>
      </c>
    </row>
    <row r="37" spans="1:22" x14ac:dyDescent="0.2">
      <c r="A37">
        <v>29358600442</v>
      </c>
      <c r="B37" s="79">
        <v>210004508</v>
      </c>
      <c r="C37" t="s">
        <v>381</v>
      </c>
      <c r="E37" t="s">
        <v>382</v>
      </c>
      <c r="F37">
        <v>201820</v>
      </c>
      <c r="G37">
        <v>201710</v>
      </c>
      <c r="H37" s="79" t="s">
        <v>29</v>
      </c>
      <c r="I37" t="s">
        <v>913</v>
      </c>
      <c r="J37" t="s">
        <v>971</v>
      </c>
      <c r="K37" t="s">
        <v>972</v>
      </c>
      <c r="L37" t="s">
        <v>916</v>
      </c>
      <c r="N37" t="s">
        <v>916</v>
      </c>
      <c r="O37" t="s">
        <v>973</v>
      </c>
      <c r="P37" t="s">
        <v>973</v>
      </c>
      <c r="Q37" t="s">
        <v>980</v>
      </c>
      <c r="R37" t="s">
        <v>36</v>
      </c>
      <c r="S37" t="s">
        <v>981</v>
      </c>
      <c r="V37">
        <v>29358600442</v>
      </c>
    </row>
    <row r="38" spans="1:22" x14ac:dyDescent="0.2">
      <c r="A38">
        <v>27699900013</v>
      </c>
      <c r="B38" s="79">
        <v>210005172</v>
      </c>
      <c r="C38" t="s">
        <v>387</v>
      </c>
      <c r="D38" t="s">
        <v>388</v>
      </c>
      <c r="E38" t="s">
        <v>389</v>
      </c>
      <c r="F38">
        <v>201820</v>
      </c>
      <c r="G38">
        <v>201710</v>
      </c>
      <c r="H38" s="79" t="s">
        <v>29</v>
      </c>
      <c r="I38" t="s">
        <v>913</v>
      </c>
      <c r="J38" t="s">
        <v>971</v>
      </c>
      <c r="K38" t="s">
        <v>972</v>
      </c>
      <c r="L38" t="s">
        <v>916</v>
      </c>
      <c r="N38" t="s">
        <v>916</v>
      </c>
      <c r="O38" t="s">
        <v>973</v>
      </c>
      <c r="P38" t="s">
        <v>973</v>
      </c>
      <c r="Q38" t="s">
        <v>982</v>
      </c>
      <c r="R38" t="s">
        <v>86</v>
      </c>
      <c r="S38" t="s">
        <v>983</v>
      </c>
      <c r="V38">
        <v>27699900013</v>
      </c>
    </row>
    <row r="39" spans="1:22" x14ac:dyDescent="0.2">
      <c r="A39">
        <v>28481809041</v>
      </c>
      <c r="B39" s="79">
        <v>210007436</v>
      </c>
      <c r="C39" t="s">
        <v>309</v>
      </c>
      <c r="D39" t="s">
        <v>390</v>
      </c>
      <c r="E39" t="s">
        <v>391</v>
      </c>
      <c r="F39">
        <v>201820</v>
      </c>
      <c r="G39">
        <v>201810</v>
      </c>
      <c r="H39" s="79" t="s">
        <v>29</v>
      </c>
      <c r="I39" t="s">
        <v>913</v>
      </c>
      <c r="J39" t="s">
        <v>971</v>
      </c>
      <c r="K39" t="s">
        <v>972</v>
      </c>
      <c r="L39" t="s">
        <v>916</v>
      </c>
      <c r="N39" t="s">
        <v>916</v>
      </c>
      <c r="O39" t="s">
        <v>973</v>
      </c>
      <c r="P39" t="s">
        <v>973</v>
      </c>
      <c r="Q39" t="s">
        <v>984</v>
      </c>
      <c r="R39" t="s">
        <v>122</v>
      </c>
      <c r="S39" t="s">
        <v>985</v>
      </c>
      <c r="V39">
        <v>28481809041</v>
      </c>
    </row>
    <row r="40" spans="1:22" x14ac:dyDescent="0.2">
      <c r="A40">
        <v>28881811099</v>
      </c>
      <c r="B40" s="79">
        <v>210008039</v>
      </c>
      <c r="C40" t="s">
        <v>397</v>
      </c>
      <c r="E40" t="s">
        <v>398</v>
      </c>
      <c r="F40">
        <v>201820</v>
      </c>
      <c r="G40">
        <v>201810</v>
      </c>
      <c r="H40" s="79" t="s">
        <v>29</v>
      </c>
      <c r="I40" t="s">
        <v>913</v>
      </c>
      <c r="J40" t="s">
        <v>971</v>
      </c>
      <c r="K40" t="s">
        <v>972</v>
      </c>
      <c r="L40" t="s">
        <v>916</v>
      </c>
      <c r="N40" t="s">
        <v>916</v>
      </c>
      <c r="O40" t="s">
        <v>973</v>
      </c>
      <c r="P40" t="s">
        <v>973</v>
      </c>
      <c r="Q40" t="s">
        <v>986</v>
      </c>
      <c r="R40" t="s">
        <v>122</v>
      </c>
      <c r="S40">
        <f>974-33733227</f>
        <v>-33732253</v>
      </c>
      <c r="V40">
        <v>28881811099</v>
      </c>
    </row>
    <row r="41" spans="1:22" x14ac:dyDescent="0.2">
      <c r="A41">
        <v>29235620528</v>
      </c>
      <c r="B41" s="79">
        <v>210004339</v>
      </c>
      <c r="C41" t="s">
        <v>392</v>
      </c>
      <c r="E41" t="s">
        <v>393</v>
      </c>
      <c r="F41">
        <v>201820</v>
      </c>
      <c r="G41">
        <v>201710</v>
      </c>
      <c r="H41" s="79" t="s">
        <v>29</v>
      </c>
      <c r="I41" t="s">
        <v>913</v>
      </c>
      <c r="J41" t="s">
        <v>971</v>
      </c>
      <c r="K41" t="s">
        <v>972</v>
      </c>
      <c r="L41" t="s">
        <v>916</v>
      </c>
      <c r="N41" t="s">
        <v>916</v>
      </c>
      <c r="O41" t="s">
        <v>973</v>
      </c>
      <c r="P41" t="s">
        <v>973</v>
      </c>
      <c r="Q41" t="s">
        <v>987</v>
      </c>
      <c r="R41" t="s">
        <v>62</v>
      </c>
      <c r="S41" t="s">
        <v>988</v>
      </c>
      <c r="V41">
        <v>29235620528</v>
      </c>
    </row>
    <row r="42" spans="1:22" x14ac:dyDescent="0.2">
      <c r="A42">
        <v>28763400514</v>
      </c>
      <c r="B42" s="79">
        <v>210008017</v>
      </c>
      <c r="C42" t="s">
        <v>394</v>
      </c>
      <c r="D42" t="s">
        <v>395</v>
      </c>
      <c r="E42" t="s">
        <v>396</v>
      </c>
      <c r="F42">
        <v>201820</v>
      </c>
      <c r="G42">
        <v>201810</v>
      </c>
      <c r="H42" s="79" t="s">
        <v>29</v>
      </c>
      <c r="I42" t="s">
        <v>913</v>
      </c>
      <c r="J42" t="s">
        <v>971</v>
      </c>
      <c r="K42" t="s">
        <v>972</v>
      </c>
      <c r="L42" t="s">
        <v>916</v>
      </c>
      <c r="N42" t="s">
        <v>916</v>
      </c>
      <c r="O42" t="s">
        <v>973</v>
      </c>
      <c r="P42" t="s">
        <v>973</v>
      </c>
      <c r="Q42" t="s">
        <v>989</v>
      </c>
      <c r="R42" t="s">
        <v>207</v>
      </c>
      <c r="S42" t="s">
        <v>990</v>
      </c>
      <c r="V42">
        <v>28763400514</v>
      </c>
    </row>
    <row r="43" spans="1:22" x14ac:dyDescent="0.2">
      <c r="A43">
        <v>29263404368</v>
      </c>
      <c r="B43" s="79">
        <v>210005068</v>
      </c>
      <c r="C43" t="s">
        <v>399</v>
      </c>
      <c r="D43" t="s">
        <v>400</v>
      </c>
      <c r="E43" t="s">
        <v>401</v>
      </c>
      <c r="F43">
        <v>201820</v>
      </c>
      <c r="G43">
        <v>201710</v>
      </c>
      <c r="H43" s="79" t="s">
        <v>29</v>
      </c>
      <c r="I43" t="s">
        <v>913</v>
      </c>
      <c r="J43" t="s">
        <v>971</v>
      </c>
      <c r="K43" t="s">
        <v>972</v>
      </c>
      <c r="L43" t="s">
        <v>916</v>
      </c>
      <c r="N43" t="s">
        <v>916</v>
      </c>
      <c r="O43" t="s">
        <v>973</v>
      </c>
      <c r="P43" t="s">
        <v>973</v>
      </c>
      <c r="Q43" t="s">
        <v>991</v>
      </c>
      <c r="R43" t="s">
        <v>207</v>
      </c>
      <c r="S43" t="s">
        <v>992</v>
      </c>
      <c r="V43">
        <v>29263404368</v>
      </c>
    </row>
    <row r="44" spans="1:22" x14ac:dyDescent="0.2">
      <c r="A44">
        <v>29363404074</v>
      </c>
      <c r="B44" s="79">
        <v>210005441</v>
      </c>
      <c r="C44" t="s">
        <v>407</v>
      </c>
      <c r="E44" t="s">
        <v>408</v>
      </c>
      <c r="F44">
        <v>201820</v>
      </c>
      <c r="G44">
        <v>201710</v>
      </c>
      <c r="H44" s="79" t="s">
        <v>29</v>
      </c>
      <c r="I44" t="s">
        <v>913</v>
      </c>
      <c r="J44" t="s">
        <v>971</v>
      </c>
      <c r="K44" t="s">
        <v>972</v>
      </c>
      <c r="L44" t="s">
        <v>916</v>
      </c>
      <c r="N44" t="s">
        <v>916</v>
      </c>
      <c r="O44" t="s">
        <v>973</v>
      </c>
      <c r="P44" t="s">
        <v>973</v>
      </c>
      <c r="Q44" t="s">
        <v>993</v>
      </c>
      <c r="R44" t="s">
        <v>207</v>
      </c>
      <c r="S44" t="s">
        <v>994</v>
      </c>
      <c r="V44">
        <v>29363404074</v>
      </c>
    </row>
    <row r="45" spans="1:22" x14ac:dyDescent="0.2">
      <c r="A45">
        <v>29463401652</v>
      </c>
      <c r="B45" s="79">
        <v>210007942</v>
      </c>
      <c r="C45" t="s">
        <v>402</v>
      </c>
      <c r="E45" t="s">
        <v>411</v>
      </c>
      <c r="F45">
        <v>201820</v>
      </c>
      <c r="G45">
        <v>201810</v>
      </c>
      <c r="H45" s="79" t="s">
        <v>29</v>
      </c>
      <c r="I45" t="s">
        <v>913</v>
      </c>
      <c r="J45" t="s">
        <v>971</v>
      </c>
      <c r="K45" t="s">
        <v>972</v>
      </c>
      <c r="L45" t="s">
        <v>916</v>
      </c>
      <c r="N45" t="s">
        <v>916</v>
      </c>
      <c r="O45" t="s">
        <v>973</v>
      </c>
      <c r="P45" t="s">
        <v>973</v>
      </c>
      <c r="Q45" t="s">
        <v>995</v>
      </c>
      <c r="R45" t="s">
        <v>207</v>
      </c>
      <c r="S45" t="s">
        <v>996</v>
      </c>
      <c r="V45">
        <v>29463401652</v>
      </c>
    </row>
    <row r="46" spans="1:22" x14ac:dyDescent="0.2">
      <c r="A46">
        <v>29081801098</v>
      </c>
      <c r="B46" s="79">
        <v>210005423</v>
      </c>
      <c r="C46" t="s">
        <v>404</v>
      </c>
      <c r="D46" t="s">
        <v>405</v>
      </c>
      <c r="E46" t="s">
        <v>406</v>
      </c>
      <c r="F46">
        <v>201820</v>
      </c>
      <c r="G46">
        <v>201710</v>
      </c>
      <c r="H46" s="79" t="s">
        <v>29</v>
      </c>
      <c r="I46" t="s">
        <v>913</v>
      </c>
      <c r="J46" t="s">
        <v>971</v>
      </c>
      <c r="K46" t="s">
        <v>972</v>
      </c>
      <c r="L46" t="s">
        <v>916</v>
      </c>
      <c r="N46" t="s">
        <v>916</v>
      </c>
      <c r="O46" t="s">
        <v>973</v>
      </c>
      <c r="P46" t="s">
        <v>973</v>
      </c>
      <c r="Q46" t="s">
        <v>997</v>
      </c>
      <c r="R46" t="s">
        <v>122</v>
      </c>
      <c r="S46" t="s">
        <v>998</v>
      </c>
      <c r="T46" t="s">
        <v>998</v>
      </c>
      <c r="V46">
        <v>29081801098</v>
      </c>
    </row>
    <row r="47" spans="1:22" x14ac:dyDescent="0.2">
      <c r="A47">
        <v>29163402686</v>
      </c>
      <c r="B47" s="79">
        <v>210005331</v>
      </c>
      <c r="C47" t="s">
        <v>402</v>
      </c>
      <c r="D47" t="s">
        <v>360</v>
      </c>
      <c r="E47" t="s">
        <v>403</v>
      </c>
      <c r="F47">
        <v>201820</v>
      </c>
      <c r="G47">
        <v>201710</v>
      </c>
      <c r="H47" s="79" t="s">
        <v>29</v>
      </c>
      <c r="I47" t="s">
        <v>913</v>
      </c>
      <c r="J47" t="s">
        <v>971</v>
      </c>
      <c r="K47" t="s">
        <v>972</v>
      </c>
      <c r="L47" t="s">
        <v>916</v>
      </c>
      <c r="N47" t="s">
        <v>916</v>
      </c>
      <c r="O47" t="s">
        <v>973</v>
      </c>
      <c r="P47" t="s">
        <v>973</v>
      </c>
      <c r="Q47" t="s">
        <v>999</v>
      </c>
      <c r="R47" t="s">
        <v>207</v>
      </c>
      <c r="S47">
        <f>974-55444592</f>
        <v>-55443618</v>
      </c>
      <c r="V47">
        <v>29163402686</v>
      </c>
    </row>
    <row r="48" spans="1:22" x14ac:dyDescent="0.2">
      <c r="A48">
        <v>29563404777</v>
      </c>
      <c r="B48" s="79">
        <v>210006204</v>
      </c>
      <c r="C48" t="s">
        <v>409</v>
      </c>
      <c r="E48" t="s">
        <v>410</v>
      </c>
      <c r="F48">
        <v>201820</v>
      </c>
      <c r="G48">
        <v>201810</v>
      </c>
      <c r="H48" s="79" t="s">
        <v>29</v>
      </c>
      <c r="I48" t="s">
        <v>913</v>
      </c>
      <c r="J48" t="s">
        <v>971</v>
      </c>
      <c r="K48" t="s">
        <v>972</v>
      </c>
      <c r="L48" t="s">
        <v>916</v>
      </c>
      <c r="N48" t="s">
        <v>916</v>
      </c>
      <c r="O48" t="s">
        <v>973</v>
      </c>
      <c r="P48" t="s">
        <v>973</v>
      </c>
      <c r="Q48" t="s">
        <v>1000</v>
      </c>
      <c r="R48" t="s">
        <v>207</v>
      </c>
      <c r="S48" t="s">
        <v>1001</v>
      </c>
      <c r="V48">
        <v>29563404777</v>
      </c>
    </row>
    <row r="49" spans="1:22" x14ac:dyDescent="0.2">
      <c r="A49">
        <v>27768200192</v>
      </c>
      <c r="B49" s="79">
        <v>210005765</v>
      </c>
      <c r="C49" t="s">
        <v>417</v>
      </c>
      <c r="E49" t="s">
        <v>418</v>
      </c>
      <c r="F49">
        <v>201820</v>
      </c>
      <c r="G49">
        <v>201810</v>
      </c>
      <c r="H49" s="79" t="s">
        <v>29</v>
      </c>
      <c r="I49" t="s">
        <v>913</v>
      </c>
      <c r="J49" t="s">
        <v>971</v>
      </c>
      <c r="K49" t="s">
        <v>972</v>
      </c>
      <c r="L49" t="s">
        <v>916</v>
      </c>
      <c r="N49" t="s">
        <v>916</v>
      </c>
      <c r="O49" t="s">
        <v>973</v>
      </c>
      <c r="P49" t="s">
        <v>973</v>
      </c>
      <c r="Q49" t="s">
        <v>1002</v>
      </c>
      <c r="R49" t="s">
        <v>207</v>
      </c>
      <c r="S49" t="s">
        <v>1003</v>
      </c>
      <c r="V49">
        <v>27768200192</v>
      </c>
    </row>
    <row r="50" spans="1:22" x14ac:dyDescent="0.2">
      <c r="A50">
        <v>29299900393</v>
      </c>
      <c r="B50" s="79">
        <v>210005071</v>
      </c>
      <c r="C50" t="s">
        <v>414</v>
      </c>
      <c r="D50" t="s">
        <v>415</v>
      </c>
      <c r="E50" t="s">
        <v>416</v>
      </c>
      <c r="F50">
        <v>201820</v>
      </c>
      <c r="G50">
        <v>201710</v>
      </c>
      <c r="H50" s="79" t="s">
        <v>29</v>
      </c>
      <c r="I50" t="s">
        <v>913</v>
      </c>
      <c r="J50" t="s">
        <v>971</v>
      </c>
      <c r="K50" t="s">
        <v>972</v>
      </c>
      <c r="L50" t="s">
        <v>916</v>
      </c>
      <c r="N50" t="s">
        <v>916</v>
      </c>
      <c r="O50" t="s">
        <v>973</v>
      </c>
      <c r="P50" t="s">
        <v>973</v>
      </c>
      <c r="Q50" t="s">
        <v>1004</v>
      </c>
      <c r="R50" t="s">
        <v>86</v>
      </c>
      <c r="S50" t="s">
        <v>1005</v>
      </c>
      <c r="V50">
        <v>29299900393</v>
      </c>
    </row>
    <row r="51" spans="1:22" x14ac:dyDescent="0.2">
      <c r="A51">
        <v>29235620532</v>
      </c>
      <c r="B51" s="79">
        <v>210004883</v>
      </c>
      <c r="C51" t="s">
        <v>412</v>
      </c>
      <c r="E51" t="s">
        <v>413</v>
      </c>
      <c r="F51">
        <v>201820</v>
      </c>
      <c r="G51">
        <v>201710</v>
      </c>
      <c r="H51" s="79" t="s">
        <v>29</v>
      </c>
      <c r="I51" t="s">
        <v>913</v>
      </c>
      <c r="J51" t="s">
        <v>971</v>
      </c>
      <c r="K51" t="s">
        <v>972</v>
      </c>
      <c r="L51" t="s">
        <v>916</v>
      </c>
      <c r="N51" t="s">
        <v>916</v>
      </c>
      <c r="O51" t="s">
        <v>973</v>
      </c>
      <c r="P51" t="s">
        <v>973</v>
      </c>
      <c r="Q51" t="s">
        <v>1006</v>
      </c>
      <c r="R51" t="s">
        <v>62</v>
      </c>
      <c r="S51" t="s">
        <v>1007</v>
      </c>
      <c r="V51">
        <v>29235620532</v>
      </c>
    </row>
    <row r="52" spans="1:22" x14ac:dyDescent="0.2">
      <c r="A52">
        <v>29263402031</v>
      </c>
      <c r="B52" s="79">
        <v>210008133</v>
      </c>
      <c r="C52" t="s">
        <v>379</v>
      </c>
      <c r="D52" t="s">
        <v>360</v>
      </c>
      <c r="E52" t="s">
        <v>380</v>
      </c>
      <c r="F52">
        <v>201820</v>
      </c>
      <c r="G52">
        <v>201810</v>
      </c>
      <c r="H52" s="79" t="s">
        <v>29</v>
      </c>
      <c r="I52" t="s">
        <v>913</v>
      </c>
      <c r="J52" t="s">
        <v>971</v>
      </c>
      <c r="K52" t="s">
        <v>972</v>
      </c>
      <c r="L52" t="s">
        <v>916</v>
      </c>
      <c r="N52" t="s">
        <v>916</v>
      </c>
      <c r="O52" t="s">
        <v>973</v>
      </c>
      <c r="P52" t="s">
        <v>973</v>
      </c>
      <c r="Q52" t="s">
        <v>1008</v>
      </c>
      <c r="R52" t="s">
        <v>207</v>
      </c>
      <c r="S52" t="s">
        <v>1009</v>
      </c>
      <c r="V52">
        <v>29263402031</v>
      </c>
    </row>
    <row r="53" spans="1:22" x14ac:dyDescent="0.2">
      <c r="A53">
        <v>29063403595</v>
      </c>
      <c r="B53" s="79">
        <v>210005329</v>
      </c>
      <c r="C53" t="s">
        <v>421</v>
      </c>
      <c r="D53" t="s">
        <v>326</v>
      </c>
      <c r="E53" t="s">
        <v>422</v>
      </c>
      <c r="F53">
        <v>201820</v>
      </c>
      <c r="G53">
        <v>201710</v>
      </c>
      <c r="H53" s="79" t="s">
        <v>29</v>
      </c>
      <c r="I53" t="s">
        <v>913</v>
      </c>
      <c r="J53" t="s">
        <v>971</v>
      </c>
      <c r="K53" t="s">
        <v>972</v>
      </c>
      <c r="L53" t="s">
        <v>916</v>
      </c>
      <c r="N53" t="s">
        <v>916</v>
      </c>
      <c r="O53" t="s">
        <v>973</v>
      </c>
      <c r="P53" t="s">
        <v>973</v>
      </c>
      <c r="Q53" t="s">
        <v>1010</v>
      </c>
      <c r="R53" t="s">
        <v>207</v>
      </c>
      <c r="S53" t="s">
        <v>1011</v>
      </c>
      <c r="V53">
        <v>29063403595</v>
      </c>
    </row>
    <row r="54" spans="1:22" x14ac:dyDescent="0.2">
      <c r="A54">
        <v>28673600922</v>
      </c>
      <c r="B54" s="79">
        <v>210007239</v>
      </c>
      <c r="C54" t="s">
        <v>443</v>
      </c>
      <c r="E54" t="s">
        <v>321</v>
      </c>
      <c r="F54">
        <v>201820</v>
      </c>
      <c r="G54">
        <v>201810</v>
      </c>
      <c r="H54" s="79" t="s">
        <v>29</v>
      </c>
      <c r="I54" t="s">
        <v>913</v>
      </c>
      <c r="J54" t="s">
        <v>971</v>
      </c>
      <c r="K54" t="s">
        <v>972</v>
      </c>
      <c r="L54" t="s">
        <v>916</v>
      </c>
      <c r="N54" t="s">
        <v>916</v>
      </c>
      <c r="O54" t="s">
        <v>1012</v>
      </c>
      <c r="P54" t="s">
        <v>1013</v>
      </c>
      <c r="Q54" t="s">
        <v>1014</v>
      </c>
      <c r="R54" t="s">
        <v>56</v>
      </c>
      <c r="S54" t="s">
        <v>1015</v>
      </c>
      <c r="V54">
        <v>28673600922</v>
      </c>
    </row>
    <row r="55" spans="1:22" x14ac:dyDescent="0.2">
      <c r="A55">
        <v>28340000155</v>
      </c>
      <c r="B55" s="79">
        <v>210008069</v>
      </c>
      <c r="C55" t="s">
        <v>431</v>
      </c>
      <c r="D55" t="s">
        <v>432</v>
      </c>
      <c r="E55" t="s">
        <v>433</v>
      </c>
      <c r="F55">
        <v>201820</v>
      </c>
      <c r="G55">
        <v>201810</v>
      </c>
      <c r="H55" s="79" t="s">
        <v>29</v>
      </c>
      <c r="I55" t="s">
        <v>913</v>
      </c>
      <c r="J55" t="s">
        <v>971</v>
      </c>
      <c r="K55" t="s">
        <v>972</v>
      </c>
      <c r="L55" t="s">
        <v>916</v>
      </c>
      <c r="N55" t="s">
        <v>916</v>
      </c>
      <c r="O55" t="s">
        <v>1012</v>
      </c>
      <c r="P55" t="s">
        <v>1013</v>
      </c>
      <c r="Q55" t="s">
        <v>1016</v>
      </c>
      <c r="R55" t="s">
        <v>96</v>
      </c>
      <c r="S55" t="s">
        <v>1017</v>
      </c>
      <c r="V55">
        <v>28340000155</v>
      </c>
    </row>
    <row r="56" spans="1:22" x14ac:dyDescent="0.2">
      <c r="A56">
        <v>29540000180</v>
      </c>
      <c r="B56" s="79">
        <v>210007522</v>
      </c>
      <c r="C56" t="s">
        <v>428</v>
      </c>
      <c r="D56" t="s">
        <v>429</v>
      </c>
      <c r="E56" t="s">
        <v>430</v>
      </c>
      <c r="F56">
        <v>201820</v>
      </c>
      <c r="G56">
        <v>201810</v>
      </c>
      <c r="H56" s="79" t="s">
        <v>29</v>
      </c>
      <c r="I56" t="s">
        <v>913</v>
      </c>
      <c r="J56" t="s">
        <v>971</v>
      </c>
      <c r="K56" t="s">
        <v>972</v>
      </c>
      <c r="L56" t="s">
        <v>916</v>
      </c>
      <c r="N56" t="s">
        <v>916</v>
      </c>
      <c r="O56" t="s">
        <v>1012</v>
      </c>
      <c r="P56" t="s">
        <v>1013</v>
      </c>
      <c r="Q56" t="s">
        <v>1018</v>
      </c>
      <c r="R56" t="s">
        <v>96</v>
      </c>
      <c r="S56">
        <f>974-33270477</f>
        <v>-33269503</v>
      </c>
      <c r="V56">
        <v>29540000180</v>
      </c>
    </row>
    <row r="57" spans="1:22" x14ac:dyDescent="0.2">
      <c r="A57">
        <v>29473600123</v>
      </c>
      <c r="B57" s="79">
        <v>210007817</v>
      </c>
      <c r="C57" t="s">
        <v>423</v>
      </c>
      <c r="E57" t="s">
        <v>424</v>
      </c>
      <c r="F57">
        <v>201820</v>
      </c>
      <c r="G57">
        <v>201810</v>
      </c>
      <c r="H57" s="79" t="s">
        <v>29</v>
      </c>
      <c r="I57" t="s">
        <v>913</v>
      </c>
      <c r="J57" t="s">
        <v>971</v>
      </c>
      <c r="K57" t="s">
        <v>972</v>
      </c>
      <c r="L57" t="s">
        <v>916</v>
      </c>
      <c r="N57" t="s">
        <v>916</v>
      </c>
      <c r="O57" t="s">
        <v>1012</v>
      </c>
      <c r="P57" t="s">
        <v>1013</v>
      </c>
      <c r="Q57" t="s">
        <v>1019</v>
      </c>
      <c r="R57" t="s">
        <v>56</v>
      </c>
      <c r="S57" t="s">
        <v>1020</v>
      </c>
      <c r="V57">
        <v>29473600123</v>
      </c>
    </row>
    <row r="58" spans="1:22" x14ac:dyDescent="0.2">
      <c r="A58">
        <v>28336400369</v>
      </c>
      <c r="B58" s="79">
        <v>210008024</v>
      </c>
      <c r="C58" t="s">
        <v>425</v>
      </c>
      <c r="D58" t="s">
        <v>426</v>
      </c>
      <c r="E58" t="s">
        <v>427</v>
      </c>
      <c r="F58">
        <v>201820</v>
      </c>
      <c r="G58">
        <v>201810</v>
      </c>
      <c r="H58" s="79" t="s">
        <v>29</v>
      </c>
      <c r="I58" t="s">
        <v>913</v>
      </c>
      <c r="J58" t="s">
        <v>971</v>
      </c>
      <c r="K58" t="s">
        <v>972</v>
      </c>
      <c r="L58" t="s">
        <v>916</v>
      </c>
      <c r="N58" t="s">
        <v>916</v>
      </c>
      <c r="O58" t="s">
        <v>1012</v>
      </c>
      <c r="P58" t="s">
        <v>1013</v>
      </c>
      <c r="Q58" t="s">
        <v>1021</v>
      </c>
      <c r="R58" t="s">
        <v>207</v>
      </c>
      <c r="S58" t="s">
        <v>1022</v>
      </c>
      <c r="V58">
        <v>28336400369</v>
      </c>
    </row>
    <row r="59" spans="1:22" x14ac:dyDescent="0.2">
      <c r="A59">
        <v>29370600178</v>
      </c>
      <c r="B59" s="79">
        <v>210008023</v>
      </c>
      <c r="C59" t="s">
        <v>437</v>
      </c>
      <c r="D59" t="s">
        <v>438</v>
      </c>
      <c r="E59" t="s">
        <v>439</v>
      </c>
      <c r="F59">
        <v>201820</v>
      </c>
      <c r="G59">
        <v>201810</v>
      </c>
      <c r="H59" s="79" t="s">
        <v>29</v>
      </c>
      <c r="I59" t="s">
        <v>913</v>
      </c>
      <c r="J59" t="s">
        <v>971</v>
      </c>
      <c r="K59" t="s">
        <v>972</v>
      </c>
      <c r="L59" t="s">
        <v>916</v>
      </c>
      <c r="N59" t="s">
        <v>916</v>
      </c>
      <c r="O59" t="s">
        <v>1012</v>
      </c>
      <c r="P59" t="s">
        <v>1013</v>
      </c>
      <c r="Q59" t="s">
        <v>1023</v>
      </c>
      <c r="R59" t="s">
        <v>440</v>
      </c>
      <c r="S59" t="s">
        <v>1024</v>
      </c>
      <c r="V59">
        <v>29370600178</v>
      </c>
    </row>
    <row r="60" spans="1:22" x14ac:dyDescent="0.2">
      <c r="A60">
        <v>28508000349</v>
      </c>
      <c r="B60" s="79">
        <v>210007494</v>
      </c>
      <c r="C60" t="s">
        <v>434</v>
      </c>
      <c r="D60" t="s">
        <v>435</v>
      </c>
      <c r="E60" t="s">
        <v>436</v>
      </c>
      <c r="F60">
        <v>201820</v>
      </c>
      <c r="G60">
        <v>201810</v>
      </c>
      <c r="H60" s="79" t="s">
        <v>29</v>
      </c>
      <c r="I60" t="s">
        <v>913</v>
      </c>
      <c r="J60" t="s">
        <v>971</v>
      </c>
      <c r="K60" t="s">
        <v>972</v>
      </c>
      <c r="L60" t="s">
        <v>916</v>
      </c>
      <c r="N60" t="s">
        <v>916</v>
      </c>
      <c r="O60" t="s">
        <v>1012</v>
      </c>
      <c r="P60" t="s">
        <v>1013</v>
      </c>
      <c r="Q60" t="s">
        <v>1025</v>
      </c>
      <c r="R60" t="s">
        <v>192</v>
      </c>
      <c r="S60" t="s">
        <v>1026</v>
      </c>
      <c r="T60" t="s">
        <v>1027</v>
      </c>
      <c r="V60">
        <v>28508000349</v>
      </c>
    </row>
    <row r="61" spans="1:22" x14ac:dyDescent="0.2">
      <c r="A61">
        <v>29540000179</v>
      </c>
      <c r="B61" s="79">
        <v>210006692</v>
      </c>
      <c r="C61" t="s">
        <v>441</v>
      </c>
      <c r="E61" t="s">
        <v>442</v>
      </c>
      <c r="F61">
        <v>201820</v>
      </c>
      <c r="G61">
        <v>201810</v>
      </c>
      <c r="H61" s="79" t="s">
        <v>29</v>
      </c>
      <c r="I61" t="s">
        <v>913</v>
      </c>
      <c r="J61" t="s">
        <v>971</v>
      </c>
      <c r="K61" t="s">
        <v>972</v>
      </c>
      <c r="L61" t="s">
        <v>916</v>
      </c>
      <c r="N61" t="s">
        <v>916</v>
      </c>
      <c r="O61" t="s">
        <v>1012</v>
      </c>
      <c r="P61" t="s">
        <v>1013</v>
      </c>
      <c r="Q61" t="s">
        <v>1028</v>
      </c>
      <c r="R61" t="s">
        <v>96</v>
      </c>
      <c r="S61" t="s">
        <v>1029</v>
      </c>
      <c r="V61">
        <v>29540000179</v>
      </c>
    </row>
    <row r="62" spans="1:22" x14ac:dyDescent="0.2">
      <c r="A62">
        <v>29263404698</v>
      </c>
      <c r="B62" s="79">
        <v>210005169</v>
      </c>
      <c r="C62" t="s">
        <v>337</v>
      </c>
      <c r="D62" t="s">
        <v>484</v>
      </c>
      <c r="E62" t="s">
        <v>408</v>
      </c>
      <c r="F62">
        <v>201820</v>
      </c>
      <c r="G62">
        <v>201710</v>
      </c>
      <c r="H62" s="79" t="s">
        <v>29</v>
      </c>
      <c r="I62" t="s">
        <v>913</v>
      </c>
      <c r="J62" t="s">
        <v>971</v>
      </c>
      <c r="K62" t="s">
        <v>972</v>
      </c>
      <c r="L62" t="s">
        <v>916</v>
      </c>
      <c r="N62" t="s">
        <v>916</v>
      </c>
      <c r="O62" t="s">
        <v>1030</v>
      </c>
      <c r="P62" t="s">
        <v>1031</v>
      </c>
      <c r="Q62" t="s">
        <v>1032</v>
      </c>
      <c r="R62" t="s">
        <v>207</v>
      </c>
      <c r="S62" t="s">
        <v>1033</v>
      </c>
      <c r="V62">
        <v>29263404698</v>
      </c>
    </row>
    <row r="63" spans="1:22" x14ac:dyDescent="0.2">
      <c r="A63">
        <v>28863401880</v>
      </c>
      <c r="B63" s="79">
        <v>210005380</v>
      </c>
      <c r="C63" t="s">
        <v>376</v>
      </c>
      <c r="D63" t="s">
        <v>485</v>
      </c>
      <c r="E63" t="s">
        <v>486</v>
      </c>
      <c r="F63">
        <v>201820</v>
      </c>
      <c r="G63">
        <v>201710</v>
      </c>
      <c r="H63" s="79" t="s">
        <v>29</v>
      </c>
      <c r="I63" t="s">
        <v>913</v>
      </c>
      <c r="J63" t="s">
        <v>971</v>
      </c>
      <c r="K63" t="s">
        <v>972</v>
      </c>
      <c r="L63" t="s">
        <v>916</v>
      </c>
      <c r="N63" t="s">
        <v>916</v>
      </c>
      <c r="O63" t="s">
        <v>1030</v>
      </c>
      <c r="P63" t="s">
        <v>1031</v>
      </c>
      <c r="Q63" t="s">
        <v>1034</v>
      </c>
      <c r="R63" t="s">
        <v>207</v>
      </c>
      <c r="S63" t="s">
        <v>1035</v>
      </c>
      <c r="V63">
        <v>28863401880</v>
      </c>
    </row>
    <row r="64" spans="1:22" x14ac:dyDescent="0.2">
      <c r="A64">
        <v>28863402788</v>
      </c>
      <c r="B64" s="79">
        <v>210007826</v>
      </c>
      <c r="C64" t="s">
        <v>489</v>
      </c>
      <c r="D64" t="s">
        <v>490</v>
      </c>
      <c r="E64" t="s">
        <v>491</v>
      </c>
      <c r="F64">
        <v>201820</v>
      </c>
      <c r="G64">
        <v>201810</v>
      </c>
      <c r="H64" s="79" t="s">
        <v>29</v>
      </c>
      <c r="I64" t="s">
        <v>913</v>
      </c>
      <c r="J64" t="s">
        <v>971</v>
      </c>
      <c r="K64" t="s">
        <v>972</v>
      </c>
      <c r="L64" t="s">
        <v>916</v>
      </c>
      <c r="N64" t="s">
        <v>916</v>
      </c>
      <c r="O64" t="s">
        <v>1030</v>
      </c>
      <c r="P64" t="s">
        <v>1031</v>
      </c>
      <c r="Q64" t="s">
        <v>1036</v>
      </c>
      <c r="R64" t="s">
        <v>207</v>
      </c>
      <c r="S64" t="s">
        <v>1037</v>
      </c>
      <c r="V64">
        <v>28863402788</v>
      </c>
    </row>
    <row r="65" spans="1:22" x14ac:dyDescent="0.2">
      <c r="B65" s="79">
        <v>210008015</v>
      </c>
      <c r="C65" t="s">
        <v>492</v>
      </c>
      <c r="E65" t="s">
        <v>493</v>
      </c>
      <c r="F65">
        <v>201820</v>
      </c>
      <c r="G65">
        <v>201810</v>
      </c>
      <c r="H65" s="79" t="s">
        <v>29</v>
      </c>
      <c r="I65" t="s">
        <v>913</v>
      </c>
      <c r="J65" t="s">
        <v>971</v>
      </c>
      <c r="K65" t="s">
        <v>972</v>
      </c>
      <c r="L65" t="s">
        <v>916</v>
      </c>
      <c r="N65" t="s">
        <v>916</v>
      </c>
      <c r="O65" t="s">
        <v>1030</v>
      </c>
      <c r="P65" t="s">
        <v>1031</v>
      </c>
      <c r="Q65" t="s">
        <v>1038</v>
      </c>
      <c r="R65" t="s">
        <v>207</v>
      </c>
      <c r="S65" t="s">
        <v>1039</v>
      </c>
    </row>
    <row r="66" spans="1:22" x14ac:dyDescent="0.2">
      <c r="A66">
        <v>28863400595</v>
      </c>
      <c r="B66" s="79">
        <v>210005417</v>
      </c>
      <c r="C66" t="s">
        <v>360</v>
      </c>
      <c r="D66" t="s">
        <v>461</v>
      </c>
      <c r="E66" t="s">
        <v>487</v>
      </c>
      <c r="F66">
        <v>201820</v>
      </c>
      <c r="G66">
        <v>201710</v>
      </c>
      <c r="H66" s="79" t="s">
        <v>29</v>
      </c>
      <c r="I66" t="s">
        <v>913</v>
      </c>
      <c r="J66" t="s">
        <v>971</v>
      </c>
      <c r="K66" t="s">
        <v>972</v>
      </c>
      <c r="L66" t="s">
        <v>916</v>
      </c>
      <c r="N66" t="s">
        <v>916</v>
      </c>
      <c r="O66" t="s">
        <v>1030</v>
      </c>
      <c r="P66" t="s">
        <v>1031</v>
      </c>
      <c r="Q66" t="s">
        <v>1040</v>
      </c>
      <c r="R66" t="s">
        <v>207</v>
      </c>
      <c r="S66" t="s">
        <v>1041</v>
      </c>
      <c r="V66">
        <v>28863400595</v>
      </c>
    </row>
    <row r="67" spans="1:22" x14ac:dyDescent="0.2">
      <c r="A67">
        <v>29363403811</v>
      </c>
      <c r="B67" s="79">
        <v>210005795</v>
      </c>
      <c r="C67" t="s">
        <v>324</v>
      </c>
      <c r="D67" t="s">
        <v>348</v>
      </c>
      <c r="E67" t="s">
        <v>488</v>
      </c>
      <c r="F67">
        <v>201820</v>
      </c>
      <c r="G67">
        <v>201810</v>
      </c>
      <c r="H67" s="79" t="s">
        <v>29</v>
      </c>
      <c r="I67" t="s">
        <v>913</v>
      </c>
      <c r="J67" t="s">
        <v>971</v>
      </c>
      <c r="K67" t="s">
        <v>972</v>
      </c>
      <c r="L67" t="s">
        <v>916</v>
      </c>
      <c r="N67" t="s">
        <v>916</v>
      </c>
      <c r="O67" t="s">
        <v>1030</v>
      </c>
      <c r="P67" t="s">
        <v>1031</v>
      </c>
      <c r="Q67" t="s">
        <v>1042</v>
      </c>
      <c r="R67" t="s">
        <v>207</v>
      </c>
      <c r="S67" t="s">
        <v>1043</v>
      </c>
      <c r="V67">
        <v>29363403811</v>
      </c>
    </row>
    <row r="68" spans="1:22" x14ac:dyDescent="0.2">
      <c r="A68">
        <v>29363401576</v>
      </c>
      <c r="B68" s="79">
        <v>210005410</v>
      </c>
      <c r="C68" t="s">
        <v>449</v>
      </c>
      <c r="E68" t="s">
        <v>450</v>
      </c>
      <c r="F68">
        <v>201820</v>
      </c>
      <c r="G68">
        <v>201710</v>
      </c>
      <c r="H68" s="79" t="s">
        <v>29</v>
      </c>
      <c r="I68" t="s">
        <v>913</v>
      </c>
      <c r="J68" t="s">
        <v>971</v>
      </c>
      <c r="K68" t="s">
        <v>972</v>
      </c>
      <c r="L68" t="s">
        <v>916</v>
      </c>
      <c r="N68" t="s">
        <v>916</v>
      </c>
      <c r="O68" t="s">
        <v>1030</v>
      </c>
      <c r="P68" t="s">
        <v>1031</v>
      </c>
      <c r="Q68" t="s">
        <v>1044</v>
      </c>
      <c r="R68" t="s">
        <v>207</v>
      </c>
      <c r="S68" t="s">
        <v>1045</v>
      </c>
      <c r="V68">
        <v>29363401576</v>
      </c>
    </row>
    <row r="69" spans="1:22" x14ac:dyDescent="0.2">
      <c r="A69">
        <v>28881800414</v>
      </c>
      <c r="B69" s="79">
        <v>210007516</v>
      </c>
      <c r="C69" t="s">
        <v>326</v>
      </c>
      <c r="D69" t="s">
        <v>474</v>
      </c>
      <c r="E69" t="s">
        <v>384</v>
      </c>
      <c r="F69">
        <v>201820</v>
      </c>
      <c r="G69">
        <v>201810</v>
      </c>
      <c r="H69" s="79" t="s">
        <v>29</v>
      </c>
      <c r="I69" t="s">
        <v>913</v>
      </c>
      <c r="J69" t="s">
        <v>971</v>
      </c>
      <c r="K69" t="s">
        <v>972</v>
      </c>
      <c r="L69" t="s">
        <v>916</v>
      </c>
      <c r="N69" t="s">
        <v>916</v>
      </c>
      <c r="O69" t="s">
        <v>1030</v>
      </c>
      <c r="P69" t="s">
        <v>1031</v>
      </c>
      <c r="Q69" t="s">
        <v>1046</v>
      </c>
      <c r="R69" t="s">
        <v>122</v>
      </c>
      <c r="S69" t="s">
        <v>1047</v>
      </c>
      <c r="V69">
        <v>28881800414</v>
      </c>
    </row>
    <row r="70" spans="1:22" x14ac:dyDescent="0.2">
      <c r="A70">
        <v>29263402873</v>
      </c>
      <c r="B70" s="79">
        <v>210007875</v>
      </c>
      <c r="C70" t="s">
        <v>449</v>
      </c>
      <c r="D70" t="s">
        <v>472</v>
      </c>
      <c r="E70" t="s">
        <v>473</v>
      </c>
      <c r="F70">
        <v>201820</v>
      </c>
      <c r="G70">
        <v>201810</v>
      </c>
      <c r="H70" s="79" t="s">
        <v>29</v>
      </c>
      <c r="I70" t="s">
        <v>913</v>
      </c>
      <c r="J70" t="s">
        <v>971</v>
      </c>
      <c r="K70" t="s">
        <v>972</v>
      </c>
      <c r="L70" t="s">
        <v>916</v>
      </c>
      <c r="N70" t="s">
        <v>916</v>
      </c>
      <c r="O70" t="s">
        <v>1030</v>
      </c>
      <c r="P70" t="s">
        <v>1031</v>
      </c>
      <c r="Q70" t="s">
        <v>1048</v>
      </c>
      <c r="R70" t="s">
        <v>207</v>
      </c>
      <c r="S70" t="s">
        <v>1049</v>
      </c>
      <c r="V70">
        <v>29263402873</v>
      </c>
    </row>
    <row r="71" spans="1:22" x14ac:dyDescent="0.2">
      <c r="A71">
        <v>28763402948</v>
      </c>
      <c r="B71" s="79">
        <v>210005412</v>
      </c>
      <c r="C71" t="s">
        <v>470</v>
      </c>
      <c r="D71" t="s">
        <v>309</v>
      </c>
      <c r="E71" t="s">
        <v>471</v>
      </c>
      <c r="F71">
        <v>201820</v>
      </c>
      <c r="G71">
        <v>201710</v>
      </c>
      <c r="H71" s="79" t="s">
        <v>29</v>
      </c>
      <c r="I71" t="s">
        <v>913</v>
      </c>
      <c r="J71" t="s">
        <v>971</v>
      </c>
      <c r="K71" t="s">
        <v>972</v>
      </c>
      <c r="L71" t="s">
        <v>916</v>
      </c>
      <c r="N71" t="s">
        <v>916</v>
      </c>
      <c r="O71" t="s">
        <v>1030</v>
      </c>
      <c r="P71" t="s">
        <v>1031</v>
      </c>
      <c r="Q71" t="s">
        <v>1050</v>
      </c>
      <c r="R71" t="s">
        <v>207</v>
      </c>
      <c r="S71" t="s">
        <v>1051</v>
      </c>
      <c r="V71">
        <v>28763402948</v>
      </c>
    </row>
    <row r="72" spans="1:22" x14ac:dyDescent="0.2">
      <c r="A72">
        <v>29435601181</v>
      </c>
      <c r="B72" s="79">
        <v>210005297</v>
      </c>
      <c r="C72" t="s">
        <v>467</v>
      </c>
      <c r="D72" t="s">
        <v>468</v>
      </c>
      <c r="E72" t="s">
        <v>469</v>
      </c>
      <c r="F72">
        <v>201820</v>
      </c>
      <c r="G72">
        <v>201710</v>
      </c>
      <c r="H72" s="79" t="s">
        <v>29</v>
      </c>
      <c r="I72" t="s">
        <v>913</v>
      </c>
      <c r="J72" t="s">
        <v>971</v>
      </c>
      <c r="K72" t="s">
        <v>972</v>
      </c>
      <c r="L72" t="s">
        <v>916</v>
      </c>
      <c r="N72" t="s">
        <v>916</v>
      </c>
      <c r="O72" t="s">
        <v>1030</v>
      </c>
      <c r="P72" t="s">
        <v>1031</v>
      </c>
      <c r="Q72" t="s">
        <v>1052</v>
      </c>
      <c r="R72" t="s">
        <v>62</v>
      </c>
      <c r="S72" t="s">
        <v>1053</v>
      </c>
      <c r="V72">
        <v>29435601181</v>
      </c>
    </row>
    <row r="73" spans="1:22" x14ac:dyDescent="0.2">
      <c r="A73">
        <v>29163400888</v>
      </c>
      <c r="B73" s="79">
        <v>210008016</v>
      </c>
      <c r="C73" t="s">
        <v>305</v>
      </c>
      <c r="D73" t="s">
        <v>463</v>
      </c>
      <c r="E73" t="s">
        <v>464</v>
      </c>
      <c r="F73">
        <v>201820</v>
      </c>
      <c r="G73">
        <v>201810</v>
      </c>
      <c r="H73" s="79" t="s">
        <v>29</v>
      </c>
      <c r="I73" t="s">
        <v>913</v>
      </c>
      <c r="J73" t="s">
        <v>971</v>
      </c>
      <c r="K73" t="s">
        <v>972</v>
      </c>
      <c r="L73" t="s">
        <v>916</v>
      </c>
      <c r="N73" t="s">
        <v>916</v>
      </c>
      <c r="O73" t="s">
        <v>1030</v>
      </c>
      <c r="P73" t="s">
        <v>1031</v>
      </c>
      <c r="Q73" t="s">
        <v>1054</v>
      </c>
      <c r="R73" t="s">
        <v>207</v>
      </c>
      <c r="S73" t="s">
        <v>1055</v>
      </c>
      <c r="V73">
        <v>29163400888</v>
      </c>
    </row>
    <row r="74" spans="1:22" x14ac:dyDescent="0.2">
      <c r="A74">
        <v>29458601621</v>
      </c>
      <c r="B74" s="79">
        <v>210007878</v>
      </c>
      <c r="C74" t="s">
        <v>465</v>
      </c>
      <c r="E74" t="s">
        <v>466</v>
      </c>
      <c r="F74">
        <v>201820</v>
      </c>
      <c r="G74">
        <v>201810</v>
      </c>
      <c r="H74" s="79" t="s">
        <v>29</v>
      </c>
      <c r="I74" t="s">
        <v>913</v>
      </c>
      <c r="J74" t="s">
        <v>971</v>
      </c>
      <c r="K74" t="s">
        <v>972</v>
      </c>
      <c r="L74" t="s">
        <v>916</v>
      </c>
      <c r="N74" t="s">
        <v>916</v>
      </c>
      <c r="O74" t="s">
        <v>1030</v>
      </c>
      <c r="P74" t="s">
        <v>1031</v>
      </c>
      <c r="Q74" t="s">
        <v>1056</v>
      </c>
      <c r="R74" t="s">
        <v>36</v>
      </c>
      <c r="S74" t="s">
        <v>1057</v>
      </c>
      <c r="V74">
        <v>29458601621</v>
      </c>
    </row>
    <row r="75" spans="1:22" x14ac:dyDescent="0.2">
      <c r="A75">
        <v>29363403828</v>
      </c>
      <c r="B75" s="79">
        <v>210008035</v>
      </c>
      <c r="C75" t="s">
        <v>460</v>
      </c>
      <c r="D75" t="s">
        <v>461</v>
      </c>
      <c r="E75" t="s">
        <v>462</v>
      </c>
      <c r="F75">
        <v>201820</v>
      </c>
      <c r="G75">
        <v>201810</v>
      </c>
      <c r="H75" s="79" t="s">
        <v>29</v>
      </c>
      <c r="I75" t="s">
        <v>913</v>
      </c>
      <c r="J75" t="s">
        <v>971</v>
      </c>
      <c r="K75" t="s">
        <v>972</v>
      </c>
      <c r="L75" t="s">
        <v>916</v>
      </c>
      <c r="N75" t="s">
        <v>916</v>
      </c>
      <c r="O75" t="s">
        <v>1030</v>
      </c>
      <c r="P75" t="s">
        <v>1031</v>
      </c>
      <c r="Q75" t="s">
        <v>1058</v>
      </c>
      <c r="R75" t="s">
        <v>207</v>
      </c>
      <c r="S75" t="s">
        <v>1059</v>
      </c>
      <c r="V75">
        <v>29363403828</v>
      </c>
    </row>
    <row r="76" spans="1:22" x14ac:dyDescent="0.2">
      <c r="A76">
        <v>29463401465</v>
      </c>
      <c r="B76" s="79">
        <v>210008123</v>
      </c>
      <c r="C76" t="s">
        <v>458</v>
      </c>
      <c r="D76" t="s">
        <v>321</v>
      </c>
      <c r="E76" t="s">
        <v>459</v>
      </c>
      <c r="F76">
        <v>201820</v>
      </c>
      <c r="G76">
        <v>201810</v>
      </c>
      <c r="H76" s="79" t="s">
        <v>29</v>
      </c>
      <c r="I76" t="s">
        <v>913</v>
      </c>
      <c r="J76" t="s">
        <v>971</v>
      </c>
      <c r="K76" t="s">
        <v>972</v>
      </c>
      <c r="L76" t="s">
        <v>916</v>
      </c>
      <c r="N76" t="s">
        <v>916</v>
      </c>
      <c r="O76" t="s">
        <v>1030</v>
      </c>
      <c r="P76" t="s">
        <v>1031</v>
      </c>
      <c r="Q76" t="s">
        <v>1060</v>
      </c>
      <c r="R76" t="s">
        <v>207</v>
      </c>
      <c r="S76" t="s">
        <v>1061</v>
      </c>
      <c r="V76">
        <v>29463401465</v>
      </c>
    </row>
    <row r="77" spans="1:22" x14ac:dyDescent="0.2">
      <c r="A77">
        <v>28363401526</v>
      </c>
      <c r="B77" s="79">
        <v>210005393</v>
      </c>
      <c r="C77" t="s">
        <v>451</v>
      </c>
      <c r="D77" t="s">
        <v>360</v>
      </c>
      <c r="E77" t="s">
        <v>452</v>
      </c>
      <c r="F77">
        <v>201820</v>
      </c>
      <c r="G77">
        <v>201710</v>
      </c>
      <c r="H77" s="79" t="s">
        <v>29</v>
      </c>
      <c r="I77" t="s">
        <v>913</v>
      </c>
      <c r="J77" t="s">
        <v>971</v>
      </c>
      <c r="K77" t="s">
        <v>972</v>
      </c>
      <c r="L77" t="s">
        <v>916</v>
      </c>
      <c r="N77" t="s">
        <v>916</v>
      </c>
      <c r="O77" t="s">
        <v>1030</v>
      </c>
      <c r="P77" t="s">
        <v>1031</v>
      </c>
      <c r="Q77" t="s">
        <v>1062</v>
      </c>
      <c r="R77" t="s">
        <v>207</v>
      </c>
      <c r="S77" t="s">
        <v>1063</v>
      </c>
      <c r="V77">
        <v>28363401526</v>
      </c>
    </row>
    <row r="78" spans="1:22" x14ac:dyDescent="0.2">
      <c r="A78">
        <v>28599900087</v>
      </c>
      <c r="B78" s="79">
        <v>210005180</v>
      </c>
      <c r="C78" t="s">
        <v>451</v>
      </c>
      <c r="D78" t="s">
        <v>306</v>
      </c>
      <c r="E78" t="s">
        <v>455</v>
      </c>
      <c r="F78">
        <v>201820</v>
      </c>
      <c r="G78">
        <v>201710</v>
      </c>
      <c r="H78" s="79" t="s">
        <v>29</v>
      </c>
      <c r="I78" t="s">
        <v>913</v>
      </c>
      <c r="J78" t="s">
        <v>971</v>
      </c>
      <c r="K78" t="s">
        <v>972</v>
      </c>
      <c r="L78" t="s">
        <v>916</v>
      </c>
      <c r="N78" t="s">
        <v>916</v>
      </c>
      <c r="O78" t="s">
        <v>1030</v>
      </c>
      <c r="P78" t="s">
        <v>1031</v>
      </c>
      <c r="Q78" t="s">
        <v>1064</v>
      </c>
      <c r="R78" t="s">
        <v>207</v>
      </c>
      <c r="S78" t="s">
        <v>1065</v>
      </c>
      <c r="V78">
        <v>28599900087</v>
      </c>
    </row>
    <row r="79" spans="1:22" x14ac:dyDescent="0.2">
      <c r="A79">
        <v>29358600740</v>
      </c>
      <c r="B79" s="79">
        <v>210005257</v>
      </c>
      <c r="C79" t="s">
        <v>453</v>
      </c>
      <c r="E79" t="s">
        <v>454</v>
      </c>
      <c r="F79">
        <v>201820</v>
      </c>
      <c r="G79">
        <v>201710</v>
      </c>
      <c r="H79" s="79" t="s">
        <v>29</v>
      </c>
      <c r="I79" t="s">
        <v>913</v>
      </c>
      <c r="J79" t="s">
        <v>971</v>
      </c>
      <c r="K79" t="s">
        <v>972</v>
      </c>
      <c r="L79" t="s">
        <v>916</v>
      </c>
      <c r="N79" t="s">
        <v>916</v>
      </c>
      <c r="O79" t="s">
        <v>1030</v>
      </c>
      <c r="P79" t="s">
        <v>1031</v>
      </c>
      <c r="Q79" t="s">
        <v>1066</v>
      </c>
      <c r="R79" t="s">
        <v>36</v>
      </c>
      <c r="S79" t="s">
        <v>1067</v>
      </c>
      <c r="V79">
        <v>29358600740</v>
      </c>
    </row>
    <row r="80" spans="1:22" x14ac:dyDescent="0.2">
      <c r="A80">
        <v>28801200147</v>
      </c>
      <c r="B80" s="79">
        <v>210005293</v>
      </c>
      <c r="C80" t="s">
        <v>1068</v>
      </c>
      <c r="D80" t="s">
        <v>373</v>
      </c>
      <c r="E80" t="s">
        <v>374</v>
      </c>
      <c r="F80">
        <v>201820</v>
      </c>
      <c r="G80">
        <v>201710</v>
      </c>
      <c r="H80" s="79" t="s">
        <v>29</v>
      </c>
      <c r="I80" t="s">
        <v>913</v>
      </c>
      <c r="J80" t="s">
        <v>971</v>
      </c>
      <c r="K80" t="s">
        <v>972</v>
      </c>
      <c r="L80" t="s">
        <v>916</v>
      </c>
      <c r="N80" t="s">
        <v>916</v>
      </c>
      <c r="O80" t="s">
        <v>1030</v>
      </c>
      <c r="P80" t="s">
        <v>1031</v>
      </c>
      <c r="Q80" t="s">
        <v>1069</v>
      </c>
      <c r="R80" t="s">
        <v>375</v>
      </c>
      <c r="S80" t="s">
        <v>1070</v>
      </c>
      <c r="V80">
        <v>28801200147</v>
      </c>
    </row>
    <row r="81" spans="1:22" x14ac:dyDescent="0.2">
      <c r="A81">
        <v>29063402028</v>
      </c>
      <c r="B81" s="79">
        <v>210005171</v>
      </c>
      <c r="C81" t="s">
        <v>309</v>
      </c>
      <c r="D81" t="s">
        <v>456</v>
      </c>
      <c r="E81" t="s">
        <v>457</v>
      </c>
      <c r="F81">
        <v>201820</v>
      </c>
      <c r="G81">
        <v>201710</v>
      </c>
      <c r="H81" s="79" t="s">
        <v>29</v>
      </c>
      <c r="I81" t="s">
        <v>913</v>
      </c>
      <c r="J81" t="s">
        <v>971</v>
      </c>
      <c r="K81" t="s">
        <v>972</v>
      </c>
      <c r="L81" t="s">
        <v>916</v>
      </c>
      <c r="N81" t="s">
        <v>916</v>
      </c>
      <c r="O81" t="s">
        <v>1030</v>
      </c>
      <c r="P81" t="s">
        <v>1031</v>
      </c>
      <c r="Q81" t="s">
        <v>1071</v>
      </c>
      <c r="R81" t="s">
        <v>207</v>
      </c>
      <c r="S81" t="s">
        <v>1072</v>
      </c>
      <c r="V81">
        <v>29063402028</v>
      </c>
    </row>
    <row r="82" spans="1:22" x14ac:dyDescent="0.2">
      <c r="B82" s="79">
        <v>210008037</v>
      </c>
      <c r="C82" t="s">
        <v>494</v>
      </c>
      <c r="D82" t="s">
        <v>306</v>
      </c>
      <c r="E82" t="s">
        <v>438</v>
      </c>
      <c r="F82">
        <v>201820</v>
      </c>
      <c r="G82">
        <v>201810</v>
      </c>
      <c r="H82" s="79" t="s">
        <v>29</v>
      </c>
      <c r="I82" t="s">
        <v>913</v>
      </c>
      <c r="J82" t="s">
        <v>971</v>
      </c>
      <c r="K82" t="s">
        <v>972</v>
      </c>
      <c r="L82" t="s">
        <v>916</v>
      </c>
      <c r="N82" t="s">
        <v>916</v>
      </c>
      <c r="O82" t="s">
        <v>1030</v>
      </c>
      <c r="P82" t="s">
        <v>1031</v>
      </c>
      <c r="Q82" t="s">
        <v>1073</v>
      </c>
      <c r="R82" t="s">
        <v>200</v>
      </c>
      <c r="S82" t="s">
        <v>1074</v>
      </c>
    </row>
    <row r="83" spans="1:22" x14ac:dyDescent="0.2">
      <c r="A83">
        <v>29299900234</v>
      </c>
      <c r="B83" s="79">
        <v>210005578</v>
      </c>
      <c r="C83" t="s">
        <v>479</v>
      </c>
      <c r="E83" t="s">
        <v>480</v>
      </c>
      <c r="F83">
        <v>201820</v>
      </c>
      <c r="G83">
        <v>201810</v>
      </c>
      <c r="H83" s="79" t="s">
        <v>29</v>
      </c>
      <c r="I83" t="s">
        <v>913</v>
      </c>
      <c r="J83" t="s">
        <v>971</v>
      </c>
      <c r="K83" t="s">
        <v>972</v>
      </c>
      <c r="L83" t="s">
        <v>916</v>
      </c>
      <c r="N83" t="s">
        <v>916</v>
      </c>
      <c r="O83" t="s">
        <v>1030</v>
      </c>
      <c r="P83" t="s">
        <v>1031</v>
      </c>
      <c r="Q83" t="s">
        <v>1075</v>
      </c>
      <c r="R83" t="s">
        <v>86</v>
      </c>
      <c r="S83" t="s">
        <v>1076</v>
      </c>
      <c r="V83">
        <v>29299900234</v>
      </c>
    </row>
    <row r="84" spans="1:22" x14ac:dyDescent="0.2">
      <c r="A84">
        <v>29440000587</v>
      </c>
      <c r="B84" s="79">
        <v>210005386</v>
      </c>
      <c r="C84" t="s">
        <v>477</v>
      </c>
      <c r="D84" t="s">
        <v>337</v>
      </c>
      <c r="E84" t="s">
        <v>478</v>
      </c>
      <c r="F84">
        <v>201820</v>
      </c>
      <c r="G84">
        <v>201710</v>
      </c>
      <c r="H84" s="79" t="s">
        <v>29</v>
      </c>
      <c r="I84" t="s">
        <v>913</v>
      </c>
      <c r="J84" t="s">
        <v>971</v>
      </c>
      <c r="K84" t="s">
        <v>972</v>
      </c>
      <c r="L84" t="s">
        <v>916</v>
      </c>
      <c r="N84" t="s">
        <v>916</v>
      </c>
      <c r="O84" t="s">
        <v>1030</v>
      </c>
      <c r="P84" t="s">
        <v>1031</v>
      </c>
      <c r="Q84" t="s">
        <v>1077</v>
      </c>
      <c r="R84" t="s">
        <v>96</v>
      </c>
      <c r="S84" t="s">
        <v>1078</v>
      </c>
      <c r="V84">
        <v>29440000587</v>
      </c>
    </row>
    <row r="85" spans="1:22" x14ac:dyDescent="0.2">
      <c r="A85">
        <v>28342200049</v>
      </c>
      <c r="B85" s="79">
        <v>210004888</v>
      </c>
      <c r="C85" t="s">
        <v>321</v>
      </c>
      <c r="D85" t="s">
        <v>306</v>
      </c>
      <c r="E85" t="s">
        <v>444</v>
      </c>
      <c r="F85">
        <v>201820</v>
      </c>
      <c r="G85">
        <v>201710</v>
      </c>
      <c r="H85" s="79" t="s">
        <v>29</v>
      </c>
      <c r="I85" t="s">
        <v>913</v>
      </c>
      <c r="J85" t="s">
        <v>971</v>
      </c>
      <c r="K85" t="s">
        <v>972</v>
      </c>
      <c r="L85" t="s">
        <v>916</v>
      </c>
      <c r="N85" t="s">
        <v>916</v>
      </c>
      <c r="O85" t="s">
        <v>1030</v>
      </c>
      <c r="P85" t="s">
        <v>1031</v>
      </c>
      <c r="Q85" t="s">
        <v>1079</v>
      </c>
      <c r="R85" t="s">
        <v>371</v>
      </c>
      <c r="S85" t="s">
        <v>1080</v>
      </c>
      <c r="V85">
        <v>28342200049</v>
      </c>
    </row>
    <row r="86" spans="1:22" x14ac:dyDescent="0.2">
      <c r="A86">
        <v>29088600352</v>
      </c>
      <c r="B86" s="79">
        <v>210006089</v>
      </c>
      <c r="C86" t="s">
        <v>481</v>
      </c>
      <c r="E86" t="s">
        <v>482</v>
      </c>
      <c r="F86">
        <v>201820</v>
      </c>
      <c r="G86">
        <v>201810</v>
      </c>
      <c r="H86" s="79" t="s">
        <v>29</v>
      </c>
      <c r="I86" t="s">
        <v>913</v>
      </c>
      <c r="J86" t="s">
        <v>971</v>
      </c>
      <c r="K86" t="s">
        <v>972</v>
      </c>
      <c r="L86" t="s">
        <v>916</v>
      </c>
      <c r="N86" t="s">
        <v>916</v>
      </c>
      <c r="O86" t="s">
        <v>1030</v>
      </c>
      <c r="P86" t="s">
        <v>1031</v>
      </c>
      <c r="Q86" t="s">
        <v>1081</v>
      </c>
      <c r="R86" t="s">
        <v>483</v>
      </c>
      <c r="S86" t="s">
        <v>1082</v>
      </c>
      <c r="V86">
        <v>29088600352</v>
      </c>
    </row>
    <row r="87" spans="1:22" x14ac:dyDescent="0.2">
      <c r="A87">
        <v>28863401330</v>
      </c>
      <c r="B87" s="79">
        <v>210005070</v>
      </c>
      <c r="C87" t="s">
        <v>385</v>
      </c>
      <c r="E87" t="s">
        <v>447</v>
      </c>
      <c r="F87">
        <v>201820</v>
      </c>
      <c r="G87">
        <v>201710</v>
      </c>
      <c r="H87" s="79" t="s">
        <v>29</v>
      </c>
      <c r="I87" t="s">
        <v>913</v>
      </c>
      <c r="J87" t="s">
        <v>971</v>
      </c>
      <c r="K87" t="s">
        <v>972</v>
      </c>
      <c r="L87" t="s">
        <v>916</v>
      </c>
      <c r="N87" t="s">
        <v>916</v>
      </c>
      <c r="O87" t="s">
        <v>1030</v>
      </c>
      <c r="P87" t="s">
        <v>1031</v>
      </c>
      <c r="Q87" t="s">
        <v>1083</v>
      </c>
      <c r="R87" t="s">
        <v>207</v>
      </c>
      <c r="S87" t="s">
        <v>1084</v>
      </c>
      <c r="V87">
        <v>28863401330</v>
      </c>
    </row>
    <row r="88" spans="1:22" x14ac:dyDescent="0.2">
      <c r="A88">
        <v>28876000059</v>
      </c>
      <c r="B88" s="79">
        <v>210007524</v>
      </c>
      <c r="C88" t="s">
        <v>445</v>
      </c>
      <c r="E88" t="s">
        <v>446</v>
      </c>
      <c r="F88">
        <v>201820</v>
      </c>
      <c r="G88">
        <v>201810</v>
      </c>
      <c r="H88" s="79" t="s">
        <v>29</v>
      </c>
      <c r="I88" t="s">
        <v>913</v>
      </c>
      <c r="J88" t="s">
        <v>971</v>
      </c>
      <c r="K88" t="s">
        <v>972</v>
      </c>
      <c r="L88" t="s">
        <v>916</v>
      </c>
      <c r="N88" t="s">
        <v>916</v>
      </c>
      <c r="O88" t="s">
        <v>1030</v>
      </c>
      <c r="P88" t="s">
        <v>1031</v>
      </c>
      <c r="Q88" t="s">
        <v>1085</v>
      </c>
      <c r="R88" t="s">
        <v>77</v>
      </c>
      <c r="S88" t="s">
        <v>1086</v>
      </c>
      <c r="V88">
        <v>28876000059</v>
      </c>
    </row>
    <row r="89" spans="1:22" x14ac:dyDescent="0.2">
      <c r="A89">
        <v>28963404316</v>
      </c>
      <c r="B89" s="79">
        <v>210005405</v>
      </c>
      <c r="C89" t="s">
        <v>399</v>
      </c>
      <c r="E89" t="s">
        <v>448</v>
      </c>
      <c r="F89">
        <v>201820</v>
      </c>
      <c r="G89">
        <v>201710</v>
      </c>
      <c r="H89" s="79" t="s">
        <v>29</v>
      </c>
      <c r="I89" t="s">
        <v>913</v>
      </c>
      <c r="J89" t="s">
        <v>971</v>
      </c>
      <c r="K89" t="s">
        <v>972</v>
      </c>
      <c r="L89" t="s">
        <v>916</v>
      </c>
      <c r="N89" t="s">
        <v>916</v>
      </c>
      <c r="O89" t="s">
        <v>1030</v>
      </c>
      <c r="P89" t="s">
        <v>1031</v>
      </c>
      <c r="Q89" t="s">
        <v>1087</v>
      </c>
      <c r="R89" t="s">
        <v>207</v>
      </c>
      <c r="S89" t="s">
        <v>1088</v>
      </c>
      <c r="V89">
        <v>28963404316</v>
      </c>
    </row>
    <row r="90" spans="1:22" x14ac:dyDescent="0.2">
      <c r="A90">
        <v>29363400090</v>
      </c>
      <c r="B90" s="79">
        <v>210005327</v>
      </c>
      <c r="C90" t="s">
        <v>399</v>
      </c>
      <c r="D90" t="s">
        <v>475</v>
      </c>
      <c r="E90" t="s">
        <v>476</v>
      </c>
      <c r="F90">
        <v>201820</v>
      </c>
      <c r="G90">
        <v>201710</v>
      </c>
      <c r="H90" s="79" t="s">
        <v>29</v>
      </c>
      <c r="I90" t="s">
        <v>913</v>
      </c>
      <c r="J90" t="s">
        <v>971</v>
      </c>
      <c r="K90" t="s">
        <v>972</v>
      </c>
      <c r="L90" t="s">
        <v>916</v>
      </c>
      <c r="N90" t="s">
        <v>916</v>
      </c>
      <c r="O90" t="s">
        <v>1030</v>
      </c>
      <c r="P90" t="s">
        <v>1031</v>
      </c>
      <c r="Q90" t="s">
        <v>1089</v>
      </c>
      <c r="R90" t="s">
        <v>207</v>
      </c>
      <c r="S90" t="s">
        <v>1090</v>
      </c>
      <c r="V90">
        <v>29363400090</v>
      </c>
    </row>
    <row r="91" spans="1:22" x14ac:dyDescent="0.2">
      <c r="A91">
        <v>29435601629</v>
      </c>
      <c r="B91" s="79">
        <v>210004495</v>
      </c>
      <c r="C91" t="s">
        <v>515</v>
      </c>
      <c r="E91" t="s">
        <v>516</v>
      </c>
      <c r="F91">
        <v>201820</v>
      </c>
      <c r="G91">
        <v>201710</v>
      </c>
      <c r="H91" s="79" t="s">
        <v>29</v>
      </c>
      <c r="I91" t="s">
        <v>913</v>
      </c>
      <c r="J91" t="s">
        <v>971</v>
      </c>
      <c r="K91" t="s">
        <v>1091</v>
      </c>
      <c r="L91" t="s">
        <v>916</v>
      </c>
      <c r="N91" t="s">
        <v>916</v>
      </c>
      <c r="O91" t="s">
        <v>1092</v>
      </c>
      <c r="P91" t="s">
        <v>1093</v>
      </c>
      <c r="Q91" t="s">
        <v>1094</v>
      </c>
      <c r="R91" t="s">
        <v>62</v>
      </c>
      <c r="S91" t="s">
        <v>1095</v>
      </c>
      <c r="V91">
        <v>29435601629</v>
      </c>
    </row>
    <row r="92" spans="1:22" x14ac:dyDescent="0.2">
      <c r="A92">
        <v>29063403815</v>
      </c>
      <c r="B92" s="79">
        <v>210005286</v>
      </c>
      <c r="C92" t="s">
        <v>495</v>
      </c>
      <c r="E92" t="s">
        <v>496</v>
      </c>
      <c r="F92">
        <v>201820</v>
      </c>
      <c r="G92">
        <v>201710</v>
      </c>
      <c r="H92" s="79" t="s">
        <v>29</v>
      </c>
      <c r="I92" t="s">
        <v>913</v>
      </c>
      <c r="J92" t="s">
        <v>971</v>
      </c>
      <c r="K92" t="s">
        <v>1091</v>
      </c>
      <c r="L92" t="s">
        <v>916</v>
      </c>
      <c r="N92" t="s">
        <v>916</v>
      </c>
      <c r="O92" t="s">
        <v>1092</v>
      </c>
      <c r="P92" t="s">
        <v>1093</v>
      </c>
      <c r="Q92" t="s">
        <v>1096</v>
      </c>
      <c r="R92" t="s">
        <v>207</v>
      </c>
      <c r="S92" t="s">
        <v>1097</v>
      </c>
      <c r="T92" t="s">
        <v>1098</v>
      </c>
      <c r="V92">
        <v>29063403815</v>
      </c>
    </row>
    <row r="93" spans="1:22" x14ac:dyDescent="0.2">
      <c r="A93">
        <v>28955400010</v>
      </c>
      <c r="B93" s="79">
        <v>210005072</v>
      </c>
      <c r="C93" t="s">
        <v>519</v>
      </c>
      <c r="D93" t="s">
        <v>520</v>
      </c>
      <c r="E93" t="s">
        <v>521</v>
      </c>
      <c r="F93">
        <v>201820</v>
      </c>
      <c r="G93">
        <v>201710</v>
      </c>
      <c r="H93" s="79" t="s">
        <v>29</v>
      </c>
      <c r="I93" t="s">
        <v>913</v>
      </c>
      <c r="J93" t="s">
        <v>971</v>
      </c>
      <c r="K93" t="s">
        <v>1091</v>
      </c>
      <c r="L93" t="s">
        <v>916</v>
      </c>
      <c r="N93" t="s">
        <v>916</v>
      </c>
      <c r="O93" t="s">
        <v>1092</v>
      </c>
      <c r="P93" t="s">
        <v>1093</v>
      </c>
      <c r="Q93" t="s">
        <v>1099</v>
      </c>
      <c r="R93" t="s">
        <v>118</v>
      </c>
      <c r="S93">
        <f>974-55048317</f>
        <v>-55047343</v>
      </c>
      <c r="V93">
        <v>28955400010</v>
      </c>
    </row>
    <row r="94" spans="1:22" x14ac:dyDescent="0.2">
      <c r="A94">
        <v>29163403820</v>
      </c>
      <c r="B94" s="79">
        <v>210005811</v>
      </c>
      <c r="C94" t="s">
        <v>517</v>
      </c>
      <c r="D94" t="s">
        <v>457</v>
      </c>
      <c r="E94" t="s">
        <v>518</v>
      </c>
      <c r="F94">
        <v>201820</v>
      </c>
      <c r="G94">
        <v>201810</v>
      </c>
      <c r="H94" s="79" t="s">
        <v>29</v>
      </c>
      <c r="I94" t="s">
        <v>913</v>
      </c>
      <c r="J94" t="s">
        <v>971</v>
      </c>
      <c r="K94" t="s">
        <v>1091</v>
      </c>
      <c r="L94" t="s">
        <v>916</v>
      </c>
      <c r="N94" t="s">
        <v>916</v>
      </c>
      <c r="O94" t="s">
        <v>1092</v>
      </c>
      <c r="P94" t="s">
        <v>1093</v>
      </c>
      <c r="Q94" t="s">
        <v>1100</v>
      </c>
      <c r="R94" t="s">
        <v>207</v>
      </c>
      <c r="S94" t="s">
        <v>1101</v>
      </c>
      <c r="V94">
        <v>29163403820</v>
      </c>
    </row>
    <row r="95" spans="1:22" x14ac:dyDescent="0.2">
      <c r="A95">
        <v>28663402865</v>
      </c>
      <c r="B95" s="79">
        <v>210005277</v>
      </c>
      <c r="C95" t="s">
        <v>366</v>
      </c>
      <c r="D95" t="s">
        <v>485</v>
      </c>
      <c r="E95" t="s">
        <v>508</v>
      </c>
      <c r="F95">
        <v>201820</v>
      </c>
      <c r="G95">
        <v>201710</v>
      </c>
      <c r="H95" s="79" t="s">
        <v>29</v>
      </c>
      <c r="I95" t="s">
        <v>913</v>
      </c>
      <c r="J95" t="s">
        <v>971</v>
      </c>
      <c r="K95" t="s">
        <v>1091</v>
      </c>
      <c r="L95" t="s">
        <v>916</v>
      </c>
      <c r="N95" t="s">
        <v>916</v>
      </c>
      <c r="O95" t="s">
        <v>1092</v>
      </c>
      <c r="P95" t="s">
        <v>1093</v>
      </c>
      <c r="Q95" t="s">
        <v>1102</v>
      </c>
      <c r="R95" t="s">
        <v>207</v>
      </c>
      <c r="S95" t="s">
        <v>1103</v>
      </c>
      <c r="V95">
        <v>28663402865</v>
      </c>
    </row>
    <row r="96" spans="1:22" x14ac:dyDescent="0.2">
      <c r="A96">
        <v>29081800115</v>
      </c>
      <c r="B96" s="79">
        <v>210004449</v>
      </c>
      <c r="C96" t="s">
        <v>512</v>
      </c>
      <c r="D96" t="s">
        <v>513</v>
      </c>
      <c r="E96" t="s">
        <v>514</v>
      </c>
      <c r="F96">
        <v>201820</v>
      </c>
      <c r="G96">
        <v>201710</v>
      </c>
      <c r="H96" s="79" t="s">
        <v>29</v>
      </c>
      <c r="I96" t="s">
        <v>913</v>
      </c>
      <c r="J96" t="s">
        <v>971</v>
      </c>
      <c r="K96" t="s">
        <v>1091</v>
      </c>
      <c r="L96" t="s">
        <v>916</v>
      </c>
      <c r="N96" t="s">
        <v>916</v>
      </c>
      <c r="O96" t="s">
        <v>1092</v>
      </c>
      <c r="P96" t="s">
        <v>1093</v>
      </c>
      <c r="Q96" t="s">
        <v>1104</v>
      </c>
      <c r="R96" t="s">
        <v>122</v>
      </c>
      <c r="S96">
        <v>-70791177</v>
      </c>
      <c r="V96">
        <v>29081800115</v>
      </c>
    </row>
    <row r="97" spans="1:22" x14ac:dyDescent="0.2">
      <c r="A97">
        <v>29140000221</v>
      </c>
      <c r="B97" s="79">
        <v>210003935</v>
      </c>
      <c r="C97" t="s">
        <v>350</v>
      </c>
      <c r="D97" t="s">
        <v>501</v>
      </c>
      <c r="E97" t="s">
        <v>502</v>
      </c>
      <c r="F97">
        <v>201820</v>
      </c>
      <c r="G97">
        <v>201610</v>
      </c>
      <c r="H97" s="79" t="s">
        <v>29</v>
      </c>
      <c r="I97" t="s">
        <v>913</v>
      </c>
      <c r="J97" t="s">
        <v>971</v>
      </c>
      <c r="K97" t="s">
        <v>1091</v>
      </c>
      <c r="L97" t="s">
        <v>916</v>
      </c>
      <c r="N97" t="s">
        <v>916</v>
      </c>
      <c r="O97" t="s">
        <v>1092</v>
      </c>
      <c r="P97" t="s">
        <v>1093</v>
      </c>
      <c r="Q97" t="s">
        <v>1105</v>
      </c>
      <c r="R97" t="s">
        <v>96</v>
      </c>
      <c r="V97">
        <v>29140000221</v>
      </c>
    </row>
    <row r="98" spans="1:22" x14ac:dyDescent="0.2">
      <c r="A98">
        <v>29063401821</v>
      </c>
      <c r="B98" s="79">
        <v>210005266</v>
      </c>
      <c r="C98" t="s">
        <v>755</v>
      </c>
      <c r="D98" t="s">
        <v>456</v>
      </c>
      <c r="E98" t="s">
        <v>1106</v>
      </c>
      <c r="F98">
        <v>201820</v>
      </c>
      <c r="G98">
        <v>201710</v>
      </c>
      <c r="H98" s="79" t="s">
        <v>29</v>
      </c>
      <c r="I98" t="s">
        <v>913</v>
      </c>
      <c r="J98" t="s">
        <v>971</v>
      </c>
      <c r="K98" t="s">
        <v>1091</v>
      </c>
      <c r="L98" t="s">
        <v>916</v>
      </c>
      <c r="N98" t="s">
        <v>916</v>
      </c>
      <c r="O98" t="s">
        <v>1092</v>
      </c>
      <c r="P98" t="s">
        <v>1093</v>
      </c>
      <c r="Q98" t="s">
        <v>1107</v>
      </c>
      <c r="R98" t="s">
        <v>207</v>
      </c>
      <c r="S98" t="s">
        <v>1108</v>
      </c>
      <c r="V98">
        <v>29063401821</v>
      </c>
    </row>
    <row r="99" spans="1:22" x14ac:dyDescent="0.2">
      <c r="A99">
        <v>29476000237</v>
      </c>
      <c r="B99" s="79">
        <v>210007511</v>
      </c>
      <c r="C99" t="s">
        <v>503</v>
      </c>
      <c r="D99" t="s">
        <v>504</v>
      </c>
      <c r="E99" t="s">
        <v>505</v>
      </c>
      <c r="F99">
        <v>201820</v>
      </c>
      <c r="G99">
        <v>201810</v>
      </c>
      <c r="H99" s="79" t="s">
        <v>29</v>
      </c>
      <c r="I99" t="s">
        <v>913</v>
      </c>
      <c r="J99" t="s">
        <v>971</v>
      </c>
      <c r="K99" t="s">
        <v>1091</v>
      </c>
      <c r="L99" t="s">
        <v>916</v>
      </c>
      <c r="N99" t="s">
        <v>916</v>
      </c>
      <c r="O99" t="s">
        <v>1092</v>
      </c>
      <c r="P99" t="s">
        <v>1093</v>
      </c>
      <c r="Q99" t="s">
        <v>1109</v>
      </c>
      <c r="R99" t="s">
        <v>77</v>
      </c>
      <c r="S99" t="s">
        <v>1110</v>
      </c>
      <c r="V99">
        <v>29476000237</v>
      </c>
    </row>
    <row r="100" spans="1:22" x14ac:dyDescent="0.2">
      <c r="A100">
        <v>28563404076</v>
      </c>
      <c r="B100" s="79">
        <v>210004882</v>
      </c>
      <c r="C100" t="s">
        <v>449</v>
      </c>
      <c r="D100" t="s">
        <v>385</v>
      </c>
      <c r="E100" t="s">
        <v>511</v>
      </c>
      <c r="F100">
        <v>201820</v>
      </c>
      <c r="G100">
        <v>201710</v>
      </c>
      <c r="H100" s="79" t="s">
        <v>29</v>
      </c>
      <c r="I100" t="s">
        <v>913</v>
      </c>
      <c r="J100" t="s">
        <v>971</v>
      </c>
      <c r="K100" t="s">
        <v>1091</v>
      </c>
      <c r="L100" t="s">
        <v>916</v>
      </c>
      <c r="N100" t="s">
        <v>916</v>
      </c>
      <c r="O100" t="s">
        <v>1092</v>
      </c>
      <c r="P100" t="s">
        <v>1093</v>
      </c>
      <c r="Q100" t="s">
        <v>1111</v>
      </c>
      <c r="R100" t="s">
        <v>207</v>
      </c>
      <c r="S100">
        <f>974-55590040</f>
        <v>-55589066</v>
      </c>
      <c r="V100">
        <v>28563404076</v>
      </c>
    </row>
    <row r="101" spans="1:22" x14ac:dyDescent="0.2">
      <c r="A101">
        <v>29573600364</v>
      </c>
      <c r="B101" s="79">
        <v>210006493</v>
      </c>
      <c r="C101" t="s">
        <v>506</v>
      </c>
      <c r="E101" t="s">
        <v>507</v>
      </c>
      <c r="F101">
        <v>201820</v>
      </c>
      <c r="G101">
        <v>201810</v>
      </c>
      <c r="H101" s="79" t="s">
        <v>29</v>
      </c>
      <c r="I101" t="s">
        <v>913</v>
      </c>
      <c r="J101" t="s">
        <v>971</v>
      </c>
      <c r="K101" t="s">
        <v>1091</v>
      </c>
      <c r="L101" t="s">
        <v>916</v>
      </c>
      <c r="N101" t="s">
        <v>916</v>
      </c>
      <c r="O101" t="s">
        <v>1092</v>
      </c>
      <c r="P101" t="s">
        <v>1093</v>
      </c>
      <c r="Q101" t="s">
        <v>1112</v>
      </c>
      <c r="R101" t="s">
        <v>86</v>
      </c>
      <c r="S101" t="s">
        <v>1113</v>
      </c>
      <c r="V101">
        <v>29573600364</v>
      </c>
    </row>
    <row r="102" spans="1:22" x14ac:dyDescent="0.2">
      <c r="A102">
        <v>29563404133</v>
      </c>
      <c r="B102" s="79">
        <v>210007510</v>
      </c>
      <c r="C102" t="s">
        <v>497</v>
      </c>
      <c r="D102" t="s">
        <v>498</v>
      </c>
      <c r="E102" t="s">
        <v>411</v>
      </c>
      <c r="F102">
        <v>201820</v>
      </c>
      <c r="G102">
        <v>201810</v>
      </c>
      <c r="H102" s="79" t="s">
        <v>29</v>
      </c>
      <c r="I102" t="s">
        <v>913</v>
      </c>
      <c r="J102" t="s">
        <v>971</v>
      </c>
      <c r="K102" t="s">
        <v>1091</v>
      </c>
      <c r="L102" t="s">
        <v>916</v>
      </c>
      <c r="N102" t="s">
        <v>916</v>
      </c>
      <c r="O102" t="s">
        <v>1092</v>
      </c>
      <c r="P102" t="s">
        <v>1093</v>
      </c>
      <c r="Q102" t="s">
        <v>1114</v>
      </c>
      <c r="R102" t="s">
        <v>207</v>
      </c>
      <c r="S102" t="s">
        <v>1115</v>
      </c>
      <c r="V102">
        <v>29563404133</v>
      </c>
    </row>
    <row r="103" spans="1:22" x14ac:dyDescent="0.2">
      <c r="A103">
        <v>28335650815</v>
      </c>
      <c r="B103" s="79">
        <v>210006883</v>
      </c>
      <c r="C103" t="s">
        <v>499</v>
      </c>
      <c r="E103" t="s">
        <v>500</v>
      </c>
      <c r="F103">
        <v>201820</v>
      </c>
      <c r="G103">
        <v>201810</v>
      </c>
      <c r="H103" s="79" t="s">
        <v>29</v>
      </c>
      <c r="I103" t="s">
        <v>913</v>
      </c>
      <c r="J103" t="s">
        <v>971</v>
      </c>
      <c r="K103" t="s">
        <v>1091</v>
      </c>
      <c r="L103" t="s">
        <v>916</v>
      </c>
      <c r="N103" t="s">
        <v>916</v>
      </c>
      <c r="O103" t="s">
        <v>1092</v>
      </c>
      <c r="P103" t="s">
        <v>1093</v>
      </c>
      <c r="Q103" t="s">
        <v>1116</v>
      </c>
      <c r="R103" t="s">
        <v>62</v>
      </c>
      <c r="S103" t="s">
        <v>1117</v>
      </c>
      <c r="V103">
        <v>28335650815</v>
      </c>
    </row>
    <row r="104" spans="1:22" x14ac:dyDescent="0.2">
      <c r="B104" s="79">
        <v>210004411</v>
      </c>
      <c r="C104" t="s">
        <v>350</v>
      </c>
      <c r="E104" t="s">
        <v>522</v>
      </c>
      <c r="F104">
        <v>201820</v>
      </c>
      <c r="G104">
        <v>201710</v>
      </c>
      <c r="H104" s="79" t="s">
        <v>29</v>
      </c>
      <c r="I104" t="s">
        <v>913</v>
      </c>
      <c r="J104" t="s">
        <v>971</v>
      </c>
      <c r="K104" t="s">
        <v>1091</v>
      </c>
      <c r="L104" t="s">
        <v>916</v>
      </c>
      <c r="N104" t="s">
        <v>916</v>
      </c>
      <c r="O104" t="s">
        <v>1092</v>
      </c>
      <c r="P104" t="s">
        <v>1093</v>
      </c>
      <c r="Q104" t="s">
        <v>1118</v>
      </c>
      <c r="R104" t="s">
        <v>207</v>
      </c>
      <c r="S104" t="s">
        <v>1119</v>
      </c>
    </row>
    <row r="105" spans="1:22" x14ac:dyDescent="0.2">
      <c r="A105">
        <v>28540000288</v>
      </c>
      <c r="B105" s="79">
        <v>210004429</v>
      </c>
      <c r="C105" t="s">
        <v>509</v>
      </c>
      <c r="D105" t="s">
        <v>321</v>
      </c>
      <c r="E105" t="s">
        <v>510</v>
      </c>
      <c r="F105">
        <v>201820</v>
      </c>
      <c r="G105">
        <v>201710</v>
      </c>
      <c r="H105" s="79" t="s">
        <v>29</v>
      </c>
      <c r="I105" t="s">
        <v>913</v>
      </c>
      <c r="J105" t="s">
        <v>971</v>
      </c>
      <c r="K105" t="s">
        <v>1091</v>
      </c>
      <c r="L105" t="s">
        <v>916</v>
      </c>
      <c r="N105" t="s">
        <v>916</v>
      </c>
      <c r="O105" t="s">
        <v>1092</v>
      </c>
      <c r="P105" t="s">
        <v>1093</v>
      </c>
      <c r="Q105" t="s">
        <v>1120</v>
      </c>
      <c r="R105" t="s">
        <v>96</v>
      </c>
      <c r="S105" t="s">
        <v>1121</v>
      </c>
      <c r="V105">
        <v>28540000288</v>
      </c>
    </row>
    <row r="106" spans="1:22" x14ac:dyDescent="0.2">
      <c r="A106">
        <v>29550400325</v>
      </c>
      <c r="B106" s="79">
        <v>210007214</v>
      </c>
      <c r="C106" t="s">
        <v>409</v>
      </c>
      <c r="E106" t="s">
        <v>529</v>
      </c>
      <c r="F106">
        <v>201820</v>
      </c>
      <c r="G106">
        <v>201810</v>
      </c>
      <c r="H106" s="79" t="s">
        <v>29</v>
      </c>
      <c r="I106" t="s">
        <v>913</v>
      </c>
      <c r="J106" t="s">
        <v>971</v>
      </c>
      <c r="K106" t="s">
        <v>1091</v>
      </c>
      <c r="L106" t="s">
        <v>916</v>
      </c>
      <c r="N106" t="s">
        <v>916</v>
      </c>
      <c r="O106" t="s">
        <v>37</v>
      </c>
      <c r="P106" t="s">
        <v>1122</v>
      </c>
      <c r="Q106" t="s">
        <v>1123</v>
      </c>
      <c r="R106" t="s">
        <v>144</v>
      </c>
      <c r="S106" t="s">
        <v>1124</v>
      </c>
      <c r="V106">
        <v>29550400325</v>
      </c>
    </row>
    <row r="107" spans="1:22" x14ac:dyDescent="0.2">
      <c r="A107">
        <v>29535600084</v>
      </c>
      <c r="B107" s="79">
        <v>210006683</v>
      </c>
      <c r="C107" t="s">
        <v>524</v>
      </c>
      <c r="E107" t="s">
        <v>525</v>
      </c>
      <c r="F107">
        <v>201820</v>
      </c>
      <c r="G107">
        <v>201810</v>
      </c>
      <c r="H107" s="79" t="s">
        <v>29</v>
      </c>
      <c r="I107" t="s">
        <v>913</v>
      </c>
      <c r="J107" t="s">
        <v>971</v>
      </c>
      <c r="K107" t="s">
        <v>1091</v>
      </c>
      <c r="L107" t="s">
        <v>916</v>
      </c>
      <c r="N107" t="s">
        <v>916</v>
      </c>
      <c r="O107" t="s">
        <v>37</v>
      </c>
      <c r="P107" t="s">
        <v>1122</v>
      </c>
      <c r="Q107" t="s">
        <v>1125</v>
      </c>
      <c r="R107" t="s">
        <v>62</v>
      </c>
      <c r="S107" t="s">
        <v>1126</v>
      </c>
      <c r="V107">
        <v>29535600084</v>
      </c>
    </row>
    <row r="108" spans="1:22" x14ac:dyDescent="0.2">
      <c r="A108">
        <v>29063402440</v>
      </c>
      <c r="B108" s="79">
        <v>210003998</v>
      </c>
      <c r="C108" t="s">
        <v>360</v>
      </c>
      <c r="D108" t="s">
        <v>384</v>
      </c>
      <c r="E108" t="s">
        <v>523</v>
      </c>
      <c r="F108">
        <v>201820</v>
      </c>
      <c r="G108">
        <v>201610</v>
      </c>
      <c r="H108" s="79" t="s">
        <v>29</v>
      </c>
      <c r="I108" t="s">
        <v>913</v>
      </c>
      <c r="J108" t="s">
        <v>971</v>
      </c>
      <c r="K108" t="s">
        <v>1091</v>
      </c>
      <c r="L108" t="s">
        <v>916</v>
      </c>
      <c r="N108" t="s">
        <v>916</v>
      </c>
      <c r="O108" t="s">
        <v>37</v>
      </c>
      <c r="P108" t="s">
        <v>1122</v>
      </c>
      <c r="Q108" t="s">
        <v>1127</v>
      </c>
      <c r="R108" t="s">
        <v>207</v>
      </c>
      <c r="S108">
        <v>-55393355</v>
      </c>
      <c r="V108">
        <v>29063402440</v>
      </c>
    </row>
    <row r="109" spans="1:22" x14ac:dyDescent="0.2">
      <c r="B109" s="79">
        <v>210004514</v>
      </c>
      <c r="C109" t="s">
        <v>540</v>
      </c>
      <c r="D109" t="s">
        <v>460</v>
      </c>
      <c r="E109" t="s">
        <v>541</v>
      </c>
      <c r="F109">
        <v>201820</v>
      </c>
      <c r="G109">
        <v>201710</v>
      </c>
      <c r="H109" s="79" t="s">
        <v>29</v>
      </c>
      <c r="I109" t="s">
        <v>913</v>
      </c>
      <c r="J109" t="s">
        <v>971</v>
      </c>
      <c r="K109" t="s">
        <v>1091</v>
      </c>
      <c r="L109" t="s">
        <v>916</v>
      </c>
      <c r="N109" t="s">
        <v>916</v>
      </c>
      <c r="O109" t="s">
        <v>37</v>
      </c>
      <c r="P109" t="s">
        <v>1122</v>
      </c>
      <c r="Q109" t="s">
        <v>1128</v>
      </c>
      <c r="R109" t="s">
        <v>207</v>
      </c>
      <c r="S109" t="s">
        <v>1129</v>
      </c>
    </row>
    <row r="110" spans="1:22" x14ac:dyDescent="0.2">
      <c r="A110">
        <v>29040001275</v>
      </c>
      <c r="B110" s="79">
        <v>210004675</v>
      </c>
      <c r="C110" t="s">
        <v>542</v>
      </c>
      <c r="E110" t="s">
        <v>543</v>
      </c>
      <c r="F110">
        <v>201820</v>
      </c>
      <c r="G110">
        <v>201710</v>
      </c>
      <c r="H110" s="79" t="s">
        <v>29</v>
      </c>
      <c r="I110" t="s">
        <v>913</v>
      </c>
      <c r="J110" t="s">
        <v>971</v>
      </c>
      <c r="K110" t="s">
        <v>1091</v>
      </c>
      <c r="L110" t="s">
        <v>916</v>
      </c>
      <c r="N110" t="s">
        <v>916</v>
      </c>
      <c r="O110" t="s">
        <v>37</v>
      </c>
      <c r="P110" t="s">
        <v>1122</v>
      </c>
      <c r="Q110" t="s">
        <v>1130</v>
      </c>
      <c r="R110" t="s">
        <v>96</v>
      </c>
      <c r="S110" t="s">
        <v>1131</v>
      </c>
      <c r="T110" t="s">
        <v>1132</v>
      </c>
      <c r="V110">
        <v>29040001275</v>
      </c>
    </row>
    <row r="111" spans="1:22" x14ac:dyDescent="0.2">
      <c r="A111">
        <v>29363402315</v>
      </c>
      <c r="B111" s="79">
        <v>210005308</v>
      </c>
      <c r="C111" t="s">
        <v>539</v>
      </c>
      <c r="E111" t="s">
        <v>448</v>
      </c>
      <c r="F111">
        <v>201820</v>
      </c>
      <c r="G111">
        <v>201810</v>
      </c>
      <c r="H111" s="79" t="s">
        <v>29</v>
      </c>
      <c r="I111" t="s">
        <v>913</v>
      </c>
      <c r="J111" t="s">
        <v>971</v>
      </c>
      <c r="K111" t="s">
        <v>1091</v>
      </c>
      <c r="L111" t="s">
        <v>916</v>
      </c>
      <c r="N111" t="s">
        <v>916</v>
      </c>
      <c r="O111" t="s">
        <v>37</v>
      </c>
      <c r="P111" t="s">
        <v>1122</v>
      </c>
      <c r="Q111" t="s">
        <v>1133</v>
      </c>
      <c r="R111" t="s">
        <v>207</v>
      </c>
      <c r="S111">
        <f>974-55558707</f>
        <v>-55557733</v>
      </c>
      <c r="V111">
        <v>29363402315</v>
      </c>
    </row>
    <row r="112" spans="1:22" x14ac:dyDescent="0.2">
      <c r="A112">
        <v>29363403169</v>
      </c>
      <c r="B112" s="79">
        <v>210005024</v>
      </c>
      <c r="C112" t="s">
        <v>537</v>
      </c>
      <c r="D112" t="s">
        <v>457</v>
      </c>
      <c r="E112" t="s">
        <v>538</v>
      </c>
      <c r="F112">
        <v>201820</v>
      </c>
      <c r="G112">
        <v>201710</v>
      </c>
      <c r="H112" s="79" t="s">
        <v>29</v>
      </c>
      <c r="I112" t="s">
        <v>913</v>
      </c>
      <c r="J112" t="s">
        <v>971</v>
      </c>
      <c r="K112" t="s">
        <v>1091</v>
      </c>
      <c r="L112" t="s">
        <v>916</v>
      </c>
      <c r="N112" t="s">
        <v>916</v>
      </c>
      <c r="O112" t="s">
        <v>37</v>
      </c>
      <c r="P112" t="s">
        <v>1122</v>
      </c>
      <c r="Q112" t="s">
        <v>1134</v>
      </c>
      <c r="R112" t="s">
        <v>207</v>
      </c>
      <c r="S112" t="s">
        <v>1135</v>
      </c>
      <c r="V112">
        <v>29363403169</v>
      </c>
    </row>
    <row r="113" spans="1:22" x14ac:dyDescent="0.2">
      <c r="A113">
        <v>29163402921</v>
      </c>
      <c r="B113" s="79">
        <v>210004513</v>
      </c>
      <c r="C113" t="s">
        <v>497</v>
      </c>
      <c r="D113" t="s">
        <v>348</v>
      </c>
      <c r="E113" t="s">
        <v>536</v>
      </c>
      <c r="F113">
        <v>201820</v>
      </c>
      <c r="G113">
        <v>201710</v>
      </c>
      <c r="H113" s="79" t="s">
        <v>29</v>
      </c>
      <c r="I113" t="s">
        <v>913</v>
      </c>
      <c r="J113" t="s">
        <v>971</v>
      </c>
      <c r="K113" t="s">
        <v>1091</v>
      </c>
      <c r="L113" t="s">
        <v>916</v>
      </c>
      <c r="N113" t="s">
        <v>916</v>
      </c>
      <c r="O113" t="s">
        <v>37</v>
      </c>
      <c r="P113" t="s">
        <v>1122</v>
      </c>
      <c r="Q113" t="s">
        <v>1136</v>
      </c>
      <c r="R113" t="s">
        <v>207</v>
      </c>
      <c r="S113" t="s">
        <v>1137</v>
      </c>
      <c r="V113">
        <v>29163402921</v>
      </c>
    </row>
    <row r="114" spans="1:22" x14ac:dyDescent="0.2">
      <c r="A114">
        <v>29063401228</v>
      </c>
      <c r="B114" s="79">
        <v>210004215</v>
      </c>
      <c r="C114" t="s">
        <v>350</v>
      </c>
      <c r="D114" t="s">
        <v>533</v>
      </c>
      <c r="E114" t="s">
        <v>534</v>
      </c>
      <c r="F114">
        <v>201820</v>
      </c>
      <c r="G114">
        <v>201610</v>
      </c>
      <c r="H114" s="79" t="s">
        <v>29</v>
      </c>
      <c r="I114" t="s">
        <v>913</v>
      </c>
      <c r="J114" t="s">
        <v>971</v>
      </c>
      <c r="K114" t="s">
        <v>1091</v>
      </c>
      <c r="L114" t="s">
        <v>916</v>
      </c>
      <c r="N114" t="s">
        <v>916</v>
      </c>
      <c r="O114" t="s">
        <v>37</v>
      </c>
      <c r="P114" t="s">
        <v>1122</v>
      </c>
      <c r="Q114" t="s">
        <v>1138</v>
      </c>
      <c r="R114" t="s">
        <v>207</v>
      </c>
      <c r="S114" t="s">
        <v>1139</v>
      </c>
      <c r="V114">
        <v>29063401228</v>
      </c>
    </row>
    <row r="115" spans="1:22" x14ac:dyDescent="0.2">
      <c r="A115">
        <v>29079200549</v>
      </c>
      <c r="B115" s="79">
        <v>210004803</v>
      </c>
      <c r="C115" t="s">
        <v>546</v>
      </c>
      <c r="D115" t="s">
        <v>547</v>
      </c>
      <c r="E115" t="s">
        <v>548</v>
      </c>
      <c r="F115">
        <v>201820</v>
      </c>
      <c r="G115">
        <v>201710</v>
      </c>
      <c r="H115" s="79" t="s">
        <v>29</v>
      </c>
      <c r="I115" t="s">
        <v>913</v>
      </c>
      <c r="J115" t="s">
        <v>971</v>
      </c>
      <c r="K115" t="s">
        <v>1091</v>
      </c>
      <c r="L115" t="s">
        <v>916</v>
      </c>
      <c r="N115" t="s">
        <v>916</v>
      </c>
      <c r="O115" t="s">
        <v>37</v>
      </c>
      <c r="P115" t="s">
        <v>1122</v>
      </c>
      <c r="Q115" t="s">
        <v>1140</v>
      </c>
      <c r="R115" t="s">
        <v>50</v>
      </c>
      <c r="S115" t="s">
        <v>1141</v>
      </c>
      <c r="V115">
        <v>29079200549</v>
      </c>
    </row>
    <row r="116" spans="1:22" x14ac:dyDescent="0.2">
      <c r="A116">
        <v>29263403066</v>
      </c>
      <c r="B116" s="79">
        <v>210007429</v>
      </c>
      <c r="C116" t="s">
        <v>385</v>
      </c>
      <c r="E116" t="s">
        <v>535</v>
      </c>
      <c r="F116">
        <v>201820</v>
      </c>
      <c r="G116">
        <v>201810</v>
      </c>
      <c r="H116" s="79" t="s">
        <v>29</v>
      </c>
      <c r="I116" t="s">
        <v>913</v>
      </c>
      <c r="J116" t="s">
        <v>971</v>
      </c>
      <c r="K116" t="s">
        <v>1091</v>
      </c>
      <c r="L116" t="s">
        <v>916</v>
      </c>
      <c r="N116" t="s">
        <v>916</v>
      </c>
      <c r="O116" t="s">
        <v>37</v>
      </c>
      <c r="P116" t="s">
        <v>1122</v>
      </c>
      <c r="Q116" t="s">
        <v>1142</v>
      </c>
      <c r="R116" t="s">
        <v>207</v>
      </c>
      <c r="S116" t="s">
        <v>1143</v>
      </c>
      <c r="V116">
        <v>29263403066</v>
      </c>
    </row>
    <row r="117" spans="1:22" x14ac:dyDescent="0.2">
      <c r="A117">
        <v>29163403535</v>
      </c>
      <c r="B117" s="79">
        <v>210005322</v>
      </c>
      <c r="C117" t="s">
        <v>449</v>
      </c>
      <c r="D117" t="s">
        <v>438</v>
      </c>
      <c r="E117" t="s">
        <v>532</v>
      </c>
      <c r="F117">
        <v>201820</v>
      </c>
      <c r="G117">
        <v>201810</v>
      </c>
      <c r="H117" s="79" t="s">
        <v>29</v>
      </c>
      <c r="I117" t="s">
        <v>913</v>
      </c>
      <c r="J117" t="s">
        <v>971</v>
      </c>
      <c r="K117" t="s">
        <v>1091</v>
      </c>
      <c r="L117" t="s">
        <v>916</v>
      </c>
      <c r="N117" t="s">
        <v>916</v>
      </c>
      <c r="O117" t="s">
        <v>37</v>
      </c>
      <c r="P117" t="s">
        <v>1122</v>
      </c>
      <c r="Q117" t="s">
        <v>1144</v>
      </c>
      <c r="R117" t="s">
        <v>207</v>
      </c>
      <c r="S117">
        <f>974-55255335</f>
        <v>-55254361</v>
      </c>
      <c r="V117">
        <v>29163403535</v>
      </c>
    </row>
    <row r="118" spans="1:22" x14ac:dyDescent="0.2">
      <c r="A118">
        <v>29236800102</v>
      </c>
      <c r="B118" s="79">
        <v>210004829</v>
      </c>
      <c r="C118" t="s">
        <v>326</v>
      </c>
      <c r="D118" t="s">
        <v>526</v>
      </c>
      <c r="E118" t="s">
        <v>527</v>
      </c>
      <c r="F118">
        <v>201820</v>
      </c>
      <c r="G118">
        <v>201710</v>
      </c>
      <c r="H118" s="79" t="s">
        <v>29</v>
      </c>
      <c r="I118" t="s">
        <v>913</v>
      </c>
      <c r="J118" t="s">
        <v>971</v>
      </c>
      <c r="K118" t="s">
        <v>1091</v>
      </c>
      <c r="L118" t="s">
        <v>916</v>
      </c>
      <c r="N118" t="s">
        <v>916</v>
      </c>
      <c r="O118" t="s">
        <v>37</v>
      </c>
      <c r="P118" t="s">
        <v>1122</v>
      </c>
      <c r="Q118" t="s">
        <v>1145</v>
      </c>
      <c r="R118" t="s">
        <v>528</v>
      </c>
      <c r="S118" t="s">
        <v>1146</v>
      </c>
      <c r="V118">
        <v>29236800102</v>
      </c>
    </row>
    <row r="119" spans="1:22" x14ac:dyDescent="0.2">
      <c r="A119">
        <v>29350400478</v>
      </c>
      <c r="B119" s="79">
        <v>210004971</v>
      </c>
      <c r="C119" t="s">
        <v>530</v>
      </c>
      <c r="E119" t="s">
        <v>531</v>
      </c>
      <c r="F119">
        <v>201820</v>
      </c>
      <c r="G119">
        <v>201710</v>
      </c>
      <c r="H119" s="79" t="s">
        <v>29</v>
      </c>
      <c r="I119" t="s">
        <v>913</v>
      </c>
      <c r="J119" t="s">
        <v>971</v>
      </c>
      <c r="K119" t="s">
        <v>1091</v>
      </c>
      <c r="L119" t="s">
        <v>916</v>
      </c>
      <c r="N119" t="s">
        <v>916</v>
      </c>
      <c r="O119" t="s">
        <v>37</v>
      </c>
      <c r="P119" t="s">
        <v>1122</v>
      </c>
      <c r="Q119" t="s">
        <v>1147</v>
      </c>
      <c r="R119" t="s">
        <v>144</v>
      </c>
      <c r="S119" t="s">
        <v>1148</v>
      </c>
      <c r="V119">
        <v>29350400478</v>
      </c>
    </row>
    <row r="120" spans="1:22" x14ac:dyDescent="0.2">
      <c r="B120" s="79">
        <v>210007430</v>
      </c>
      <c r="C120" t="s">
        <v>544</v>
      </c>
      <c r="E120" t="s">
        <v>545</v>
      </c>
      <c r="F120">
        <v>201820</v>
      </c>
      <c r="G120">
        <v>201810</v>
      </c>
      <c r="H120" s="79" t="s">
        <v>29</v>
      </c>
      <c r="I120" t="s">
        <v>913</v>
      </c>
      <c r="J120" t="s">
        <v>971</v>
      </c>
      <c r="K120" t="s">
        <v>1091</v>
      </c>
      <c r="L120" t="s">
        <v>916</v>
      </c>
      <c r="N120" t="s">
        <v>916</v>
      </c>
      <c r="O120" t="s">
        <v>37</v>
      </c>
      <c r="P120" t="s">
        <v>1122</v>
      </c>
      <c r="Q120" t="s">
        <v>1149</v>
      </c>
      <c r="R120" t="s">
        <v>207</v>
      </c>
      <c r="S120" t="s">
        <v>1150</v>
      </c>
    </row>
    <row r="121" spans="1:22" x14ac:dyDescent="0.2">
      <c r="A121">
        <v>29163400206</v>
      </c>
      <c r="B121" s="79">
        <v>210005028</v>
      </c>
      <c r="C121" t="s">
        <v>360</v>
      </c>
      <c r="D121" t="s">
        <v>573</v>
      </c>
      <c r="E121" t="s">
        <v>574</v>
      </c>
      <c r="F121">
        <v>201820</v>
      </c>
      <c r="G121">
        <v>201710</v>
      </c>
      <c r="H121" s="79" t="s">
        <v>29</v>
      </c>
      <c r="I121" t="s">
        <v>913</v>
      </c>
      <c r="J121" t="s">
        <v>971</v>
      </c>
      <c r="K121" t="s">
        <v>972</v>
      </c>
      <c r="L121" t="s">
        <v>916</v>
      </c>
      <c r="N121" t="s">
        <v>916</v>
      </c>
      <c r="O121" t="s">
        <v>47</v>
      </c>
      <c r="P121" t="s">
        <v>1151</v>
      </c>
      <c r="Q121" t="s">
        <v>1152</v>
      </c>
      <c r="R121" t="s">
        <v>207</v>
      </c>
      <c r="S121" t="s">
        <v>1153</v>
      </c>
      <c r="T121" t="s">
        <v>1153</v>
      </c>
      <c r="V121">
        <v>29163400206</v>
      </c>
    </row>
    <row r="122" spans="1:22" x14ac:dyDescent="0.2">
      <c r="A122">
        <v>29163400623</v>
      </c>
      <c r="B122" s="79">
        <v>210007368</v>
      </c>
      <c r="C122" t="s">
        <v>470</v>
      </c>
      <c r="D122" t="s">
        <v>492</v>
      </c>
      <c r="E122" t="s">
        <v>572</v>
      </c>
      <c r="F122">
        <v>201820</v>
      </c>
      <c r="G122">
        <v>201810</v>
      </c>
      <c r="H122" s="79" t="s">
        <v>29</v>
      </c>
      <c r="I122" t="s">
        <v>913</v>
      </c>
      <c r="J122" t="s">
        <v>971</v>
      </c>
      <c r="K122" t="s">
        <v>972</v>
      </c>
      <c r="L122" t="s">
        <v>916</v>
      </c>
      <c r="N122" t="s">
        <v>916</v>
      </c>
      <c r="O122" t="s">
        <v>47</v>
      </c>
      <c r="P122" t="s">
        <v>1151</v>
      </c>
      <c r="Q122" t="s">
        <v>1154</v>
      </c>
      <c r="R122" t="s">
        <v>207</v>
      </c>
      <c r="S122" t="s">
        <v>1155</v>
      </c>
      <c r="V122">
        <v>29163400623</v>
      </c>
    </row>
    <row r="123" spans="1:22" x14ac:dyDescent="0.2">
      <c r="A123">
        <v>28463402786</v>
      </c>
      <c r="B123" s="79">
        <v>210003946</v>
      </c>
      <c r="C123" t="s">
        <v>569</v>
      </c>
      <c r="D123" t="s">
        <v>570</v>
      </c>
      <c r="E123" t="s">
        <v>571</v>
      </c>
      <c r="F123">
        <v>201820</v>
      </c>
      <c r="G123">
        <v>201610</v>
      </c>
      <c r="H123" s="79" t="s">
        <v>29</v>
      </c>
      <c r="I123" t="s">
        <v>913</v>
      </c>
      <c r="J123" t="s">
        <v>971</v>
      </c>
      <c r="K123" t="s">
        <v>972</v>
      </c>
      <c r="L123" t="s">
        <v>916</v>
      </c>
      <c r="N123" t="s">
        <v>916</v>
      </c>
      <c r="O123" t="s">
        <v>47</v>
      </c>
      <c r="P123" t="s">
        <v>1151</v>
      </c>
      <c r="Q123" t="s">
        <v>1156</v>
      </c>
      <c r="V123">
        <v>28463402786</v>
      </c>
    </row>
    <row r="124" spans="1:22" x14ac:dyDescent="0.2">
      <c r="B124" s="79" t="s">
        <v>207</v>
      </c>
      <c r="C124" t="s">
        <v>1157</v>
      </c>
    </row>
    <row r="125" spans="1:22" x14ac:dyDescent="0.2">
      <c r="A125">
        <v>28958603079</v>
      </c>
      <c r="B125" s="79">
        <v>210003950</v>
      </c>
      <c r="C125" t="s">
        <v>331</v>
      </c>
      <c r="D125" t="s">
        <v>564</v>
      </c>
      <c r="E125" t="s">
        <v>565</v>
      </c>
      <c r="F125">
        <v>201820</v>
      </c>
      <c r="G125">
        <v>201610</v>
      </c>
      <c r="H125" s="79" t="s">
        <v>29</v>
      </c>
      <c r="I125" t="s">
        <v>913</v>
      </c>
      <c r="J125" t="s">
        <v>971</v>
      </c>
      <c r="K125" t="s">
        <v>972</v>
      </c>
      <c r="L125" t="s">
        <v>916</v>
      </c>
      <c r="N125" t="s">
        <v>916</v>
      </c>
      <c r="O125" t="s">
        <v>47</v>
      </c>
      <c r="P125" t="s">
        <v>1151</v>
      </c>
      <c r="Q125" t="s">
        <v>1158</v>
      </c>
      <c r="R125" t="s">
        <v>36</v>
      </c>
      <c r="S125">
        <v>-31320066</v>
      </c>
      <c r="V125">
        <v>28958603079</v>
      </c>
    </row>
    <row r="126" spans="1:22" x14ac:dyDescent="0.2">
      <c r="A126">
        <v>29058604486</v>
      </c>
      <c r="B126" s="79">
        <v>210004672</v>
      </c>
      <c r="C126" t="s">
        <v>566</v>
      </c>
      <c r="D126" t="s">
        <v>567</v>
      </c>
      <c r="E126" t="s">
        <v>568</v>
      </c>
      <c r="F126">
        <v>201820</v>
      </c>
      <c r="G126">
        <v>201710</v>
      </c>
      <c r="H126" s="79" t="s">
        <v>29</v>
      </c>
      <c r="I126" t="s">
        <v>913</v>
      </c>
      <c r="J126" t="s">
        <v>971</v>
      </c>
      <c r="K126" t="s">
        <v>972</v>
      </c>
      <c r="L126" t="s">
        <v>916</v>
      </c>
      <c r="N126" t="s">
        <v>916</v>
      </c>
      <c r="O126" t="s">
        <v>47</v>
      </c>
      <c r="P126" t="s">
        <v>1151</v>
      </c>
      <c r="Q126" t="s">
        <v>1159</v>
      </c>
      <c r="R126" t="s">
        <v>36</v>
      </c>
      <c r="S126" t="s">
        <v>1160</v>
      </c>
      <c r="T126">
        <v>-33552175</v>
      </c>
      <c r="V126">
        <v>29058604486</v>
      </c>
    </row>
    <row r="127" spans="1:22" x14ac:dyDescent="0.2">
      <c r="A127">
        <v>29535600083</v>
      </c>
      <c r="B127" s="79">
        <v>210007317</v>
      </c>
      <c r="C127" t="s">
        <v>559</v>
      </c>
      <c r="E127" t="s">
        <v>560</v>
      </c>
      <c r="F127">
        <v>201820</v>
      </c>
      <c r="G127">
        <v>201810</v>
      </c>
      <c r="H127" s="79" t="s">
        <v>29</v>
      </c>
      <c r="I127" t="s">
        <v>913</v>
      </c>
      <c r="J127" t="s">
        <v>971</v>
      </c>
      <c r="K127" t="s">
        <v>972</v>
      </c>
      <c r="L127" t="s">
        <v>916</v>
      </c>
      <c r="N127" t="s">
        <v>916</v>
      </c>
      <c r="O127" t="s">
        <v>47</v>
      </c>
      <c r="P127" t="s">
        <v>1151</v>
      </c>
      <c r="Q127" t="s">
        <v>1161</v>
      </c>
      <c r="R127" t="s">
        <v>62</v>
      </c>
      <c r="S127">
        <f>974-5565</f>
        <v>-4591</v>
      </c>
      <c r="V127">
        <v>29535600083</v>
      </c>
    </row>
    <row r="128" spans="1:22" x14ac:dyDescent="0.2">
      <c r="A128">
        <v>28204800054</v>
      </c>
      <c r="B128" s="79">
        <v>210005476</v>
      </c>
      <c r="C128" t="s">
        <v>557</v>
      </c>
      <c r="D128" t="s">
        <v>385</v>
      </c>
      <c r="E128" t="s">
        <v>558</v>
      </c>
      <c r="F128">
        <v>201820</v>
      </c>
      <c r="G128">
        <v>201710</v>
      </c>
      <c r="H128" s="79" t="s">
        <v>29</v>
      </c>
      <c r="I128" t="s">
        <v>913</v>
      </c>
      <c r="J128" t="s">
        <v>971</v>
      </c>
      <c r="K128" t="s">
        <v>972</v>
      </c>
      <c r="L128" t="s">
        <v>916</v>
      </c>
      <c r="N128" t="s">
        <v>916</v>
      </c>
      <c r="O128" t="s">
        <v>47</v>
      </c>
      <c r="P128" t="s">
        <v>1151</v>
      </c>
      <c r="Q128" t="s">
        <v>1162</v>
      </c>
      <c r="R128" t="s">
        <v>207</v>
      </c>
      <c r="S128" t="s">
        <v>1163</v>
      </c>
      <c r="V128">
        <v>28204800054</v>
      </c>
    </row>
    <row r="129" spans="1:22" x14ac:dyDescent="0.2">
      <c r="A129">
        <v>28663400814</v>
      </c>
      <c r="B129" s="79">
        <v>210004511</v>
      </c>
      <c r="C129" t="s">
        <v>305</v>
      </c>
      <c r="E129" t="s">
        <v>556</v>
      </c>
      <c r="F129">
        <v>201820</v>
      </c>
      <c r="G129">
        <v>201710</v>
      </c>
      <c r="H129" s="79" t="s">
        <v>29</v>
      </c>
      <c r="I129" t="s">
        <v>913</v>
      </c>
      <c r="J129" t="s">
        <v>971</v>
      </c>
      <c r="K129" t="s">
        <v>972</v>
      </c>
      <c r="L129" t="s">
        <v>916</v>
      </c>
      <c r="N129" t="s">
        <v>916</v>
      </c>
      <c r="O129" t="s">
        <v>47</v>
      </c>
      <c r="P129" t="s">
        <v>1151</v>
      </c>
      <c r="Q129" t="s">
        <v>1164</v>
      </c>
      <c r="R129" t="s">
        <v>207</v>
      </c>
      <c r="S129">
        <f>974-77870870</f>
        <v>-77869896</v>
      </c>
      <c r="V129">
        <v>28663400814</v>
      </c>
    </row>
    <row r="130" spans="1:22" x14ac:dyDescent="0.2">
      <c r="A130">
        <v>28763402986</v>
      </c>
      <c r="B130" s="79">
        <v>210007852</v>
      </c>
      <c r="C130" t="s">
        <v>360</v>
      </c>
      <c r="D130" t="s">
        <v>438</v>
      </c>
      <c r="E130" t="s">
        <v>1165</v>
      </c>
      <c r="F130">
        <v>201820</v>
      </c>
      <c r="G130">
        <v>201810</v>
      </c>
      <c r="H130" s="79" t="s">
        <v>29</v>
      </c>
      <c r="I130" t="s">
        <v>913</v>
      </c>
      <c r="J130" t="s">
        <v>971</v>
      </c>
      <c r="K130" t="s">
        <v>972</v>
      </c>
      <c r="L130" t="s">
        <v>916</v>
      </c>
      <c r="N130" t="s">
        <v>916</v>
      </c>
      <c r="O130" t="s">
        <v>47</v>
      </c>
      <c r="P130" t="s">
        <v>1151</v>
      </c>
      <c r="Q130" t="s">
        <v>1166</v>
      </c>
      <c r="R130" t="s">
        <v>207</v>
      </c>
      <c r="S130" t="s">
        <v>1167</v>
      </c>
      <c r="V130">
        <v>28763402986</v>
      </c>
    </row>
    <row r="131" spans="1:22" x14ac:dyDescent="0.2">
      <c r="A131">
        <v>28905006966</v>
      </c>
      <c r="B131" s="79">
        <v>210004673</v>
      </c>
      <c r="C131" t="s">
        <v>551</v>
      </c>
      <c r="E131" t="s">
        <v>552</v>
      </c>
      <c r="F131">
        <v>201820</v>
      </c>
      <c r="G131">
        <v>201710</v>
      </c>
      <c r="H131" s="79" t="s">
        <v>29</v>
      </c>
      <c r="I131" t="s">
        <v>913</v>
      </c>
      <c r="J131" t="s">
        <v>971</v>
      </c>
      <c r="K131" t="s">
        <v>972</v>
      </c>
      <c r="L131" t="s">
        <v>916</v>
      </c>
      <c r="N131" t="s">
        <v>916</v>
      </c>
      <c r="O131" t="s">
        <v>47</v>
      </c>
      <c r="P131" t="s">
        <v>1151</v>
      </c>
      <c r="Q131" t="s">
        <v>1168</v>
      </c>
      <c r="R131" t="s">
        <v>133</v>
      </c>
      <c r="S131">
        <f>974-50110340</f>
        <v>-50109366</v>
      </c>
      <c r="V131">
        <v>28905006966</v>
      </c>
    </row>
    <row r="132" spans="1:22" x14ac:dyDescent="0.2">
      <c r="A132">
        <v>28463401918</v>
      </c>
      <c r="B132" s="79">
        <v>210004039</v>
      </c>
      <c r="C132" t="s">
        <v>549</v>
      </c>
      <c r="D132" t="s">
        <v>550</v>
      </c>
      <c r="E132" t="s">
        <v>324</v>
      </c>
      <c r="F132">
        <v>201820</v>
      </c>
      <c r="G132">
        <v>201610</v>
      </c>
      <c r="H132" s="79" t="s">
        <v>29</v>
      </c>
      <c r="I132" t="s">
        <v>913</v>
      </c>
      <c r="J132" t="s">
        <v>971</v>
      </c>
      <c r="K132" t="s">
        <v>972</v>
      </c>
      <c r="L132" t="s">
        <v>916</v>
      </c>
      <c r="N132" t="s">
        <v>916</v>
      </c>
      <c r="O132" t="s">
        <v>47</v>
      </c>
      <c r="P132" t="s">
        <v>1151</v>
      </c>
      <c r="Q132" t="s">
        <v>1169</v>
      </c>
      <c r="R132" t="s">
        <v>207</v>
      </c>
      <c r="T132" t="s">
        <v>1170</v>
      </c>
      <c r="V132">
        <v>28463401918</v>
      </c>
    </row>
    <row r="133" spans="1:22" x14ac:dyDescent="0.2">
      <c r="A133">
        <v>28963400577</v>
      </c>
      <c r="B133" s="79">
        <v>210005233</v>
      </c>
      <c r="C133" t="s">
        <v>561</v>
      </c>
      <c r="D133" t="s">
        <v>562</v>
      </c>
      <c r="E133" t="s">
        <v>563</v>
      </c>
      <c r="F133">
        <v>201820</v>
      </c>
      <c r="G133">
        <v>201710</v>
      </c>
      <c r="H133" s="79" t="s">
        <v>29</v>
      </c>
      <c r="I133" t="s">
        <v>913</v>
      </c>
      <c r="J133" t="s">
        <v>971</v>
      </c>
      <c r="K133" t="s">
        <v>972</v>
      </c>
      <c r="L133" t="s">
        <v>916</v>
      </c>
      <c r="N133" t="s">
        <v>916</v>
      </c>
      <c r="O133" t="s">
        <v>47</v>
      </c>
      <c r="P133" t="s">
        <v>1151</v>
      </c>
      <c r="Q133" t="s">
        <v>1171</v>
      </c>
      <c r="R133" t="s">
        <v>207</v>
      </c>
      <c r="S133" t="s">
        <v>1172</v>
      </c>
      <c r="V133">
        <v>28963400577</v>
      </c>
    </row>
    <row r="134" spans="1:22" x14ac:dyDescent="0.2">
      <c r="A134">
        <v>28763401324</v>
      </c>
      <c r="B134" s="79">
        <v>210004677</v>
      </c>
      <c r="C134" t="s">
        <v>553</v>
      </c>
      <c r="D134" t="s">
        <v>554</v>
      </c>
      <c r="E134" t="s">
        <v>555</v>
      </c>
      <c r="F134">
        <v>201820</v>
      </c>
      <c r="G134">
        <v>201710</v>
      </c>
      <c r="H134" s="79" t="s">
        <v>29</v>
      </c>
      <c r="I134" t="s">
        <v>913</v>
      </c>
      <c r="J134" t="s">
        <v>971</v>
      </c>
      <c r="K134" t="s">
        <v>972</v>
      </c>
      <c r="L134" t="s">
        <v>916</v>
      </c>
      <c r="N134" t="s">
        <v>916</v>
      </c>
      <c r="O134" t="s">
        <v>47</v>
      </c>
      <c r="P134" t="s">
        <v>1151</v>
      </c>
      <c r="Q134" t="s">
        <v>1173</v>
      </c>
      <c r="R134" t="s">
        <v>207</v>
      </c>
      <c r="S134" t="s">
        <v>1174</v>
      </c>
      <c r="V134">
        <v>28763401324</v>
      </c>
    </row>
    <row r="135" spans="1:22" x14ac:dyDescent="0.2">
      <c r="A135">
        <v>28681800007</v>
      </c>
      <c r="B135" s="79">
        <v>210005166</v>
      </c>
      <c r="C135" t="s">
        <v>583</v>
      </c>
      <c r="D135" t="s">
        <v>584</v>
      </c>
      <c r="E135" t="s">
        <v>585</v>
      </c>
      <c r="F135">
        <v>201820</v>
      </c>
      <c r="G135">
        <v>201710</v>
      </c>
      <c r="H135" s="79" t="s">
        <v>29</v>
      </c>
      <c r="I135" t="s">
        <v>913</v>
      </c>
      <c r="J135" t="s">
        <v>1175</v>
      </c>
      <c r="K135" t="s">
        <v>1176</v>
      </c>
      <c r="L135" t="s">
        <v>916</v>
      </c>
      <c r="N135" t="s">
        <v>916</v>
      </c>
      <c r="O135" t="s">
        <v>82</v>
      </c>
      <c r="P135" t="s">
        <v>1177</v>
      </c>
      <c r="Q135" t="s">
        <v>1178</v>
      </c>
      <c r="R135" t="s">
        <v>122</v>
      </c>
      <c r="S135" t="s">
        <v>1179</v>
      </c>
      <c r="V135">
        <v>28681800007</v>
      </c>
    </row>
    <row r="136" spans="1:22" x14ac:dyDescent="0.2">
      <c r="A136">
        <v>28899900457</v>
      </c>
      <c r="B136" s="79">
        <v>210004903</v>
      </c>
      <c r="C136" t="s">
        <v>578</v>
      </c>
      <c r="D136" t="s">
        <v>456</v>
      </c>
      <c r="E136" t="s">
        <v>579</v>
      </c>
      <c r="F136">
        <v>201820</v>
      </c>
      <c r="G136">
        <v>201710</v>
      </c>
      <c r="H136" s="79" t="s">
        <v>29</v>
      </c>
      <c r="I136" t="s">
        <v>913</v>
      </c>
      <c r="J136" t="s">
        <v>1175</v>
      </c>
      <c r="K136" t="s">
        <v>1176</v>
      </c>
      <c r="L136" t="s">
        <v>916</v>
      </c>
      <c r="N136" t="s">
        <v>916</v>
      </c>
      <c r="O136" t="s">
        <v>82</v>
      </c>
      <c r="P136" t="s">
        <v>1177</v>
      </c>
      <c r="Q136" t="s">
        <v>1180</v>
      </c>
      <c r="R136" t="s">
        <v>86</v>
      </c>
      <c r="S136" t="s">
        <v>1181</v>
      </c>
      <c r="V136">
        <v>28899900457</v>
      </c>
    </row>
    <row r="137" spans="1:22" x14ac:dyDescent="0.2">
      <c r="B137" s="79">
        <v>210008268</v>
      </c>
      <c r="C137" t="s">
        <v>613</v>
      </c>
      <c r="E137" t="s">
        <v>614</v>
      </c>
      <c r="F137">
        <v>201820</v>
      </c>
      <c r="G137">
        <v>201820</v>
      </c>
      <c r="H137" s="79" t="s">
        <v>29</v>
      </c>
      <c r="I137" t="s">
        <v>913</v>
      </c>
      <c r="J137" t="s">
        <v>1175</v>
      </c>
      <c r="K137" t="s">
        <v>1176</v>
      </c>
      <c r="L137" t="s">
        <v>916</v>
      </c>
      <c r="N137" t="s">
        <v>916</v>
      </c>
      <c r="O137" t="s">
        <v>82</v>
      </c>
      <c r="P137" t="s">
        <v>1177</v>
      </c>
      <c r="Q137" t="s">
        <v>1182</v>
      </c>
      <c r="R137" t="s">
        <v>216</v>
      </c>
      <c r="S137" t="s">
        <v>1183</v>
      </c>
    </row>
    <row r="138" spans="1:22" x14ac:dyDescent="0.2">
      <c r="A138">
        <v>26983400003</v>
      </c>
      <c r="B138" s="79">
        <v>210005333</v>
      </c>
      <c r="C138" t="s">
        <v>620</v>
      </c>
      <c r="D138" t="s">
        <v>621</v>
      </c>
      <c r="E138" t="s">
        <v>622</v>
      </c>
      <c r="F138">
        <v>201820</v>
      </c>
      <c r="G138">
        <v>201710</v>
      </c>
      <c r="H138" s="79" t="s">
        <v>29</v>
      </c>
      <c r="I138" t="s">
        <v>913</v>
      </c>
      <c r="J138" t="s">
        <v>1175</v>
      </c>
      <c r="K138" t="s">
        <v>1176</v>
      </c>
      <c r="L138" t="s">
        <v>916</v>
      </c>
      <c r="N138" t="s">
        <v>916</v>
      </c>
      <c r="O138" t="s">
        <v>82</v>
      </c>
      <c r="P138" t="s">
        <v>1177</v>
      </c>
      <c r="Q138" t="s">
        <v>1184</v>
      </c>
      <c r="R138" t="s">
        <v>623</v>
      </c>
      <c r="S138" t="s">
        <v>1185</v>
      </c>
      <c r="V138">
        <v>26983400003</v>
      </c>
    </row>
    <row r="139" spans="1:22" x14ac:dyDescent="0.2">
      <c r="A139">
        <v>28958604524</v>
      </c>
      <c r="B139" s="79">
        <v>210004909</v>
      </c>
      <c r="C139" t="s">
        <v>615</v>
      </c>
      <c r="D139" t="s">
        <v>616</v>
      </c>
      <c r="E139" t="s">
        <v>617</v>
      </c>
      <c r="F139">
        <v>201820</v>
      </c>
      <c r="G139">
        <v>201710</v>
      </c>
      <c r="H139" s="79" t="s">
        <v>29</v>
      </c>
      <c r="I139" t="s">
        <v>913</v>
      </c>
      <c r="J139" t="s">
        <v>1175</v>
      </c>
      <c r="K139" t="s">
        <v>1176</v>
      </c>
      <c r="L139" t="s">
        <v>916</v>
      </c>
      <c r="N139" t="s">
        <v>916</v>
      </c>
      <c r="O139" t="s">
        <v>82</v>
      </c>
      <c r="P139" t="s">
        <v>1177</v>
      </c>
      <c r="Q139" t="s">
        <v>1186</v>
      </c>
      <c r="R139" t="s">
        <v>36</v>
      </c>
      <c r="S139" t="s">
        <v>1187</v>
      </c>
      <c r="V139">
        <v>28958604524</v>
      </c>
    </row>
    <row r="140" spans="1:22" x14ac:dyDescent="0.2">
      <c r="A140">
        <v>27163400443</v>
      </c>
      <c r="B140" s="79">
        <v>210005056</v>
      </c>
      <c r="C140" t="s">
        <v>618</v>
      </c>
      <c r="E140" t="s">
        <v>619</v>
      </c>
      <c r="F140">
        <v>201820</v>
      </c>
      <c r="G140">
        <v>201710</v>
      </c>
      <c r="H140" s="79" t="s">
        <v>29</v>
      </c>
      <c r="I140" t="s">
        <v>913</v>
      </c>
      <c r="J140" t="s">
        <v>1175</v>
      </c>
      <c r="K140" t="s">
        <v>1176</v>
      </c>
      <c r="L140" t="s">
        <v>916</v>
      </c>
      <c r="N140" t="s">
        <v>916</v>
      </c>
      <c r="O140" t="s">
        <v>82</v>
      </c>
      <c r="P140" t="s">
        <v>1177</v>
      </c>
      <c r="Q140" t="s">
        <v>1188</v>
      </c>
      <c r="R140" t="s">
        <v>207</v>
      </c>
      <c r="S140" t="s">
        <v>1189</v>
      </c>
      <c r="V140">
        <v>27163400443</v>
      </c>
    </row>
    <row r="141" spans="1:22" x14ac:dyDescent="0.2">
      <c r="A141">
        <v>28299900124</v>
      </c>
      <c r="B141" s="79">
        <v>210006162</v>
      </c>
      <c r="C141" t="s">
        <v>624</v>
      </c>
      <c r="E141" t="s">
        <v>625</v>
      </c>
      <c r="F141">
        <v>201820</v>
      </c>
      <c r="G141">
        <v>201810</v>
      </c>
      <c r="H141" s="79" t="s">
        <v>29</v>
      </c>
      <c r="I141" t="s">
        <v>913</v>
      </c>
      <c r="J141" t="s">
        <v>1175</v>
      </c>
      <c r="K141" t="s">
        <v>1176</v>
      </c>
      <c r="L141" t="s">
        <v>916</v>
      </c>
      <c r="N141" t="s">
        <v>916</v>
      </c>
      <c r="O141" t="s">
        <v>82</v>
      </c>
      <c r="P141" t="s">
        <v>1177</v>
      </c>
      <c r="Q141" t="s">
        <v>1190</v>
      </c>
      <c r="R141" t="s">
        <v>86</v>
      </c>
      <c r="S141" t="s">
        <v>1191</v>
      </c>
      <c r="V141">
        <v>28299900124</v>
      </c>
    </row>
    <row r="142" spans="1:22" x14ac:dyDescent="0.2">
      <c r="A142">
        <v>28638000114</v>
      </c>
      <c r="B142" s="79">
        <v>210007311</v>
      </c>
      <c r="C142" t="s">
        <v>626</v>
      </c>
      <c r="E142" t="s">
        <v>627</v>
      </c>
      <c r="F142">
        <v>201820</v>
      </c>
      <c r="G142">
        <v>201810</v>
      </c>
      <c r="H142" s="79" t="s">
        <v>29</v>
      </c>
      <c r="I142" t="s">
        <v>913</v>
      </c>
      <c r="J142" t="s">
        <v>1175</v>
      </c>
      <c r="K142" t="s">
        <v>1176</v>
      </c>
      <c r="L142" t="s">
        <v>916</v>
      </c>
      <c r="N142" t="s">
        <v>916</v>
      </c>
      <c r="O142" t="s">
        <v>82</v>
      </c>
      <c r="P142" t="s">
        <v>1177</v>
      </c>
      <c r="Q142" t="s">
        <v>1192</v>
      </c>
      <c r="R142" t="s">
        <v>216</v>
      </c>
      <c r="S142">
        <f>39-3338946893</f>
        <v>-3338946854</v>
      </c>
      <c r="V142">
        <v>28638000114</v>
      </c>
    </row>
    <row r="143" spans="1:22" x14ac:dyDescent="0.2">
      <c r="A143">
        <v>28163403217</v>
      </c>
      <c r="B143" s="79">
        <v>210005603</v>
      </c>
      <c r="C143" t="s">
        <v>438</v>
      </c>
      <c r="E143" t="s">
        <v>628</v>
      </c>
      <c r="F143">
        <v>201820</v>
      </c>
      <c r="G143">
        <v>201720</v>
      </c>
      <c r="H143" s="79" t="s">
        <v>29</v>
      </c>
      <c r="I143" t="s">
        <v>913</v>
      </c>
      <c r="J143" t="s">
        <v>1175</v>
      </c>
      <c r="K143" t="s">
        <v>1176</v>
      </c>
      <c r="L143" t="s">
        <v>916</v>
      </c>
      <c r="N143" t="s">
        <v>916</v>
      </c>
      <c r="O143" t="s">
        <v>82</v>
      </c>
      <c r="P143" t="s">
        <v>1177</v>
      </c>
      <c r="Q143" t="s">
        <v>1193</v>
      </c>
      <c r="R143" t="s">
        <v>207</v>
      </c>
      <c r="S143" t="s">
        <v>1194</v>
      </c>
      <c r="V143">
        <v>28163403217</v>
      </c>
    </row>
    <row r="144" spans="1:22" x14ac:dyDescent="0.2">
      <c r="A144">
        <v>28072400156</v>
      </c>
      <c r="B144" s="79">
        <v>210008043</v>
      </c>
      <c r="C144" t="s">
        <v>634</v>
      </c>
      <c r="E144" t="s">
        <v>635</v>
      </c>
      <c r="F144">
        <v>201820</v>
      </c>
      <c r="G144">
        <v>201810</v>
      </c>
      <c r="H144" s="79" t="s">
        <v>29</v>
      </c>
      <c r="I144" t="s">
        <v>913</v>
      </c>
      <c r="J144" t="s">
        <v>1175</v>
      </c>
      <c r="K144" t="s">
        <v>1176</v>
      </c>
      <c r="L144" t="s">
        <v>916</v>
      </c>
      <c r="N144" t="s">
        <v>916</v>
      </c>
      <c r="O144" t="s">
        <v>82</v>
      </c>
      <c r="P144" t="s">
        <v>1177</v>
      </c>
      <c r="Q144" t="s">
        <v>1195</v>
      </c>
      <c r="R144" t="s">
        <v>636</v>
      </c>
      <c r="S144">
        <f>974-70396819</f>
        <v>-70395845</v>
      </c>
      <c r="V144">
        <v>28072400156</v>
      </c>
    </row>
    <row r="145" spans="1:22" x14ac:dyDescent="0.2">
      <c r="A145">
        <v>29040000572</v>
      </c>
      <c r="B145" s="79">
        <v>210008044</v>
      </c>
      <c r="C145" t="s">
        <v>637</v>
      </c>
      <c r="E145" t="s">
        <v>638</v>
      </c>
      <c r="F145">
        <v>201820</v>
      </c>
      <c r="G145">
        <v>201810</v>
      </c>
      <c r="H145" s="79" t="s">
        <v>29</v>
      </c>
      <c r="I145" t="s">
        <v>913</v>
      </c>
      <c r="J145" t="s">
        <v>1175</v>
      </c>
      <c r="K145" t="s">
        <v>1176</v>
      </c>
      <c r="L145" t="s">
        <v>916</v>
      </c>
      <c r="N145" t="s">
        <v>916</v>
      </c>
      <c r="O145" t="s">
        <v>82</v>
      </c>
      <c r="P145" t="s">
        <v>1177</v>
      </c>
      <c r="Q145" t="s">
        <v>1196</v>
      </c>
      <c r="R145" t="s">
        <v>96</v>
      </c>
      <c r="S145" t="s">
        <v>1197</v>
      </c>
      <c r="V145">
        <v>29040000572</v>
      </c>
    </row>
    <row r="146" spans="1:22" x14ac:dyDescent="0.2">
      <c r="A146">
        <v>28805030323</v>
      </c>
      <c r="B146" s="79">
        <v>210006054</v>
      </c>
      <c r="C146" t="s">
        <v>632</v>
      </c>
      <c r="E146" t="s">
        <v>633</v>
      </c>
      <c r="F146">
        <v>201820</v>
      </c>
      <c r="G146">
        <v>201810</v>
      </c>
      <c r="H146" s="79" t="s">
        <v>29</v>
      </c>
      <c r="I146" t="s">
        <v>913</v>
      </c>
      <c r="J146" t="s">
        <v>1175</v>
      </c>
      <c r="K146" t="s">
        <v>1176</v>
      </c>
      <c r="L146" t="s">
        <v>916</v>
      </c>
      <c r="N146" t="s">
        <v>916</v>
      </c>
      <c r="O146" t="s">
        <v>82</v>
      </c>
      <c r="P146" t="s">
        <v>1177</v>
      </c>
      <c r="Q146" t="s">
        <v>1198</v>
      </c>
      <c r="R146" t="s">
        <v>133</v>
      </c>
      <c r="S146">
        <f>961-81787756</f>
        <v>-81786795</v>
      </c>
      <c r="V146">
        <v>28805030323</v>
      </c>
    </row>
    <row r="147" spans="1:22" x14ac:dyDescent="0.2">
      <c r="A147">
        <v>28836400224</v>
      </c>
      <c r="B147" s="79">
        <v>210005797</v>
      </c>
      <c r="C147" t="s">
        <v>475</v>
      </c>
      <c r="E147" t="s">
        <v>629</v>
      </c>
      <c r="F147">
        <v>201820</v>
      </c>
      <c r="G147">
        <v>201810</v>
      </c>
      <c r="H147" s="79" t="s">
        <v>29</v>
      </c>
      <c r="I147" t="s">
        <v>913</v>
      </c>
      <c r="J147" t="s">
        <v>1175</v>
      </c>
      <c r="K147" t="s">
        <v>1176</v>
      </c>
      <c r="L147" t="s">
        <v>916</v>
      </c>
      <c r="N147" t="s">
        <v>916</v>
      </c>
      <c r="O147" t="s">
        <v>82</v>
      </c>
      <c r="P147" t="s">
        <v>1177</v>
      </c>
      <c r="Q147" t="s">
        <v>1199</v>
      </c>
      <c r="R147" t="s">
        <v>207</v>
      </c>
      <c r="S147" t="s">
        <v>1200</v>
      </c>
      <c r="V147">
        <v>28836400224</v>
      </c>
    </row>
    <row r="148" spans="1:22" x14ac:dyDescent="0.2">
      <c r="A148">
        <v>28915600961</v>
      </c>
      <c r="B148" s="79">
        <v>210005991</v>
      </c>
      <c r="C148" t="s">
        <v>630</v>
      </c>
      <c r="E148" t="s">
        <v>631</v>
      </c>
      <c r="F148">
        <v>201820</v>
      </c>
      <c r="G148">
        <v>201810</v>
      </c>
      <c r="H148" s="79" t="s">
        <v>29</v>
      </c>
      <c r="I148" t="s">
        <v>913</v>
      </c>
      <c r="J148" t="s">
        <v>1175</v>
      </c>
      <c r="K148" t="s">
        <v>1176</v>
      </c>
      <c r="L148" t="s">
        <v>916</v>
      </c>
      <c r="N148" t="s">
        <v>916</v>
      </c>
      <c r="O148" t="s">
        <v>82</v>
      </c>
      <c r="P148" t="s">
        <v>1177</v>
      </c>
      <c r="Q148" t="s">
        <v>1201</v>
      </c>
      <c r="R148" t="s">
        <v>154</v>
      </c>
      <c r="S148" t="s">
        <v>1202</v>
      </c>
      <c r="V148">
        <v>28915600961</v>
      </c>
    </row>
    <row r="149" spans="1:22" x14ac:dyDescent="0.2">
      <c r="A149">
        <v>29563403598</v>
      </c>
      <c r="B149" s="79">
        <v>210007540</v>
      </c>
      <c r="C149" t="s">
        <v>580</v>
      </c>
      <c r="D149" t="s">
        <v>581</v>
      </c>
      <c r="E149" t="s">
        <v>582</v>
      </c>
      <c r="F149">
        <v>201820</v>
      </c>
      <c r="G149">
        <v>201810</v>
      </c>
      <c r="H149" s="79" t="s">
        <v>29</v>
      </c>
      <c r="I149" t="s">
        <v>913</v>
      </c>
      <c r="J149" t="s">
        <v>1175</v>
      </c>
      <c r="K149" t="s">
        <v>1176</v>
      </c>
      <c r="L149" t="s">
        <v>916</v>
      </c>
      <c r="N149" t="s">
        <v>916</v>
      </c>
      <c r="O149" t="s">
        <v>82</v>
      </c>
      <c r="P149" t="s">
        <v>1177</v>
      </c>
      <c r="Q149" t="s">
        <v>1203</v>
      </c>
      <c r="R149" t="s">
        <v>207</v>
      </c>
      <c r="S149" t="s">
        <v>1204</v>
      </c>
      <c r="V149">
        <v>29563403598</v>
      </c>
    </row>
    <row r="150" spans="1:22" x14ac:dyDescent="0.2">
      <c r="B150" s="79">
        <v>210007562</v>
      </c>
      <c r="C150" t="s">
        <v>641</v>
      </c>
      <c r="E150" t="s">
        <v>642</v>
      </c>
      <c r="F150">
        <v>201820</v>
      </c>
      <c r="G150">
        <v>201810</v>
      </c>
      <c r="H150" s="79" t="s">
        <v>29</v>
      </c>
      <c r="I150" t="s">
        <v>913</v>
      </c>
      <c r="J150" t="s">
        <v>1175</v>
      </c>
      <c r="K150" t="s">
        <v>1176</v>
      </c>
      <c r="L150" t="s">
        <v>916</v>
      </c>
      <c r="N150" t="s">
        <v>916</v>
      </c>
      <c r="O150" t="s">
        <v>82</v>
      </c>
      <c r="P150" t="s">
        <v>1177</v>
      </c>
      <c r="Q150" t="s">
        <v>1205</v>
      </c>
      <c r="R150" t="s">
        <v>36</v>
      </c>
      <c r="S150" t="s">
        <v>1206</v>
      </c>
      <c r="T150" t="s">
        <v>1206</v>
      </c>
    </row>
    <row r="151" spans="1:22" x14ac:dyDescent="0.2">
      <c r="A151">
        <v>28099900202</v>
      </c>
      <c r="B151" s="79">
        <v>210004908</v>
      </c>
      <c r="C151" t="s">
        <v>639</v>
      </c>
      <c r="D151" t="s">
        <v>309</v>
      </c>
      <c r="E151" t="s">
        <v>640</v>
      </c>
      <c r="F151">
        <v>201820</v>
      </c>
      <c r="G151">
        <v>201710</v>
      </c>
      <c r="H151" s="79" t="s">
        <v>29</v>
      </c>
      <c r="I151" t="s">
        <v>913</v>
      </c>
      <c r="J151" t="s">
        <v>1175</v>
      </c>
      <c r="K151" t="s">
        <v>1176</v>
      </c>
      <c r="L151" t="s">
        <v>916</v>
      </c>
      <c r="N151" t="s">
        <v>916</v>
      </c>
      <c r="O151" t="s">
        <v>82</v>
      </c>
      <c r="P151" t="s">
        <v>1177</v>
      </c>
      <c r="Q151" t="s">
        <v>1207</v>
      </c>
      <c r="R151" t="s">
        <v>86</v>
      </c>
      <c r="S151" t="s">
        <v>1208</v>
      </c>
      <c r="V151">
        <v>28099900202</v>
      </c>
    </row>
    <row r="152" spans="1:22" x14ac:dyDescent="0.2">
      <c r="A152">
        <v>28636800050</v>
      </c>
      <c r="B152" s="79">
        <v>210005225</v>
      </c>
      <c r="C152" t="s">
        <v>643</v>
      </c>
      <c r="D152" t="s">
        <v>458</v>
      </c>
      <c r="E152" t="s">
        <v>644</v>
      </c>
      <c r="F152">
        <v>201820</v>
      </c>
      <c r="G152">
        <v>201710</v>
      </c>
      <c r="H152" s="79" t="s">
        <v>29</v>
      </c>
      <c r="I152" t="s">
        <v>913</v>
      </c>
      <c r="J152" t="s">
        <v>1175</v>
      </c>
      <c r="K152" t="s">
        <v>1176</v>
      </c>
      <c r="L152" t="s">
        <v>916</v>
      </c>
      <c r="N152" t="s">
        <v>916</v>
      </c>
      <c r="O152" t="s">
        <v>82</v>
      </c>
      <c r="P152" t="s">
        <v>1177</v>
      </c>
      <c r="Q152" t="s">
        <v>1209</v>
      </c>
      <c r="R152" t="s">
        <v>645</v>
      </c>
      <c r="S152" t="s">
        <v>1210</v>
      </c>
      <c r="V152">
        <v>28636800050</v>
      </c>
    </row>
    <row r="153" spans="1:22" x14ac:dyDescent="0.2">
      <c r="A153">
        <v>28863404386</v>
      </c>
      <c r="B153" s="79">
        <v>210007950</v>
      </c>
      <c r="C153" t="s">
        <v>557</v>
      </c>
      <c r="D153" t="s">
        <v>652</v>
      </c>
      <c r="E153" t="s">
        <v>448</v>
      </c>
      <c r="F153">
        <v>201820</v>
      </c>
      <c r="G153">
        <v>201810</v>
      </c>
      <c r="H153" s="79" t="s">
        <v>29</v>
      </c>
      <c r="I153" t="s">
        <v>913</v>
      </c>
      <c r="J153" t="s">
        <v>1175</v>
      </c>
      <c r="K153" t="s">
        <v>1176</v>
      </c>
      <c r="L153" t="s">
        <v>916</v>
      </c>
      <c r="N153" t="s">
        <v>916</v>
      </c>
      <c r="O153" t="s">
        <v>82</v>
      </c>
      <c r="P153" t="s">
        <v>1177</v>
      </c>
      <c r="Q153" t="s">
        <v>1211</v>
      </c>
      <c r="R153" t="s">
        <v>207</v>
      </c>
      <c r="S153" t="s">
        <v>1212</v>
      </c>
      <c r="V153">
        <v>28863404386</v>
      </c>
    </row>
    <row r="154" spans="1:22" x14ac:dyDescent="0.2">
      <c r="A154">
        <v>27651200016</v>
      </c>
      <c r="B154" s="79">
        <v>210005251</v>
      </c>
      <c r="C154" t="s">
        <v>646</v>
      </c>
      <c r="D154" t="s">
        <v>647</v>
      </c>
      <c r="E154" t="s">
        <v>648</v>
      </c>
      <c r="F154">
        <v>201820</v>
      </c>
      <c r="G154">
        <v>201710</v>
      </c>
      <c r="H154" s="79" t="s">
        <v>29</v>
      </c>
      <c r="I154" t="s">
        <v>913</v>
      </c>
      <c r="J154" t="s">
        <v>1175</v>
      </c>
      <c r="K154" t="s">
        <v>1176</v>
      </c>
      <c r="L154" t="s">
        <v>916</v>
      </c>
      <c r="N154" t="s">
        <v>916</v>
      </c>
      <c r="O154" t="s">
        <v>82</v>
      </c>
      <c r="P154" t="s">
        <v>1177</v>
      </c>
      <c r="Q154" t="s">
        <v>1213</v>
      </c>
      <c r="R154" t="s">
        <v>207</v>
      </c>
      <c r="S154" t="s">
        <v>1214</v>
      </c>
      <c r="V154">
        <v>27651200016</v>
      </c>
    </row>
    <row r="155" spans="1:22" x14ac:dyDescent="0.2">
      <c r="A155">
        <v>29001200111</v>
      </c>
      <c r="B155" s="79">
        <v>210005288</v>
      </c>
      <c r="C155" t="s">
        <v>649</v>
      </c>
      <c r="E155" t="s">
        <v>650</v>
      </c>
      <c r="F155">
        <v>201820</v>
      </c>
      <c r="G155">
        <v>201710</v>
      </c>
      <c r="H155" s="79" t="s">
        <v>29</v>
      </c>
      <c r="I155" t="s">
        <v>913</v>
      </c>
      <c r="J155" t="s">
        <v>1175</v>
      </c>
      <c r="K155" t="s">
        <v>1176</v>
      </c>
      <c r="L155" t="s">
        <v>916</v>
      </c>
      <c r="N155" t="s">
        <v>916</v>
      </c>
      <c r="O155" t="s">
        <v>82</v>
      </c>
      <c r="P155" t="s">
        <v>1177</v>
      </c>
      <c r="Q155" t="s">
        <v>1215</v>
      </c>
      <c r="R155" t="s">
        <v>375</v>
      </c>
      <c r="S155">
        <f>974-50423243</f>
        <v>-50422269</v>
      </c>
      <c r="V155">
        <v>29001200111</v>
      </c>
    </row>
    <row r="156" spans="1:22" x14ac:dyDescent="0.2">
      <c r="A156">
        <v>29363405028</v>
      </c>
      <c r="B156" s="79">
        <v>210007444</v>
      </c>
      <c r="C156" t="s">
        <v>651</v>
      </c>
      <c r="D156" t="s">
        <v>309</v>
      </c>
      <c r="E156" t="s">
        <v>471</v>
      </c>
      <c r="F156">
        <v>201820</v>
      </c>
      <c r="G156">
        <v>201810</v>
      </c>
      <c r="H156" s="79" t="s">
        <v>29</v>
      </c>
      <c r="I156" t="s">
        <v>913</v>
      </c>
      <c r="J156" t="s">
        <v>1175</v>
      </c>
      <c r="K156" t="s">
        <v>1176</v>
      </c>
      <c r="L156" t="s">
        <v>916</v>
      </c>
      <c r="N156" t="s">
        <v>916</v>
      </c>
      <c r="O156" t="s">
        <v>82</v>
      </c>
      <c r="P156" t="s">
        <v>1177</v>
      </c>
      <c r="Q156" t="s">
        <v>1216</v>
      </c>
      <c r="R156" t="s">
        <v>207</v>
      </c>
      <c r="S156" t="s">
        <v>1217</v>
      </c>
      <c r="V156">
        <v>29363405028</v>
      </c>
    </row>
    <row r="157" spans="1:22" x14ac:dyDescent="0.2">
      <c r="A157">
        <v>28256600748</v>
      </c>
      <c r="B157" s="79">
        <v>210004884</v>
      </c>
      <c r="C157" t="s">
        <v>610</v>
      </c>
      <c r="D157" t="s">
        <v>611</v>
      </c>
      <c r="E157" t="s">
        <v>612</v>
      </c>
      <c r="F157">
        <v>201820</v>
      </c>
      <c r="G157">
        <v>201710</v>
      </c>
      <c r="H157" s="79" t="s">
        <v>29</v>
      </c>
      <c r="I157" t="s">
        <v>913</v>
      </c>
      <c r="J157" t="s">
        <v>1175</v>
      </c>
      <c r="K157" t="s">
        <v>1176</v>
      </c>
      <c r="L157" t="s">
        <v>916</v>
      </c>
      <c r="N157" t="s">
        <v>916</v>
      </c>
      <c r="O157" t="s">
        <v>82</v>
      </c>
      <c r="P157" t="s">
        <v>1177</v>
      </c>
      <c r="Q157" t="s">
        <v>1218</v>
      </c>
      <c r="R157" t="s">
        <v>31</v>
      </c>
      <c r="S157" t="s">
        <v>1219</v>
      </c>
      <c r="T157">
        <v>-50211789</v>
      </c>
      <c r="V157">
        <v>28256600748</v>
      </c>
    </row>
    <row r="158" spans="1:22" x14ac:dyDescent="0.2">
      <c r="A158">
        <v>27699900029</v>
      </c>
      <c r="B158" s="79">
        <v>210005055</v>
      </c>
      <c r="C158" t="s">
        <v>608</v>
      </c>
      <c r="E158" t="s">
        <v>609</v>
      </c>
      <c r="F158">
        <v>201820</v>
      </c>
      <c r="G158">
        <v>201710</v>
      </c>
      <c r="H158" s="79" t="s">
        <v>29</v>
      </c>
      <c r="I158" t="s">
        <v>913</v>
      </c>
      <c r="J158" t="s">
        <v>1175</v>
      </c>
      <c r="K158" t="s">
        <v>1176</v>
      </c>
      <c r="L158" t="s">
        <v>916</v>
      </c>
      <c r="N158" t="s">
        <v>916</v>
      </c>
      <c r="O158" t="s">
        <v>82</v>
      </c>
      <c r="P158" t="s">
        <v>1177</v>
      </c>
      <c r="Q158" t="s">
        <v>1220</v>
      </c>
      <c r="R158" t="s">
        <v>86</v>
      </c>
      <c r="S158" t="s">
        <v>1221</v>
      </c>
      <c r="V158">
        <v>27699900029</v>
      </c>
    </row>
    <row r="159" spans="1:22" x14ac:dyDescent="0.2">
      <c r="A159">
        <v>29163402572</v>
      </c>
      <c r="B159" s="79">
        <v>210005062</v>
      </c>
      <c r="C159" t="s">
        <v>605</v>
      </c>
      <c r="D159" t="s">
        <v>606</v>
      </c>
      <c r="E159" t="s">
        <v>607</v>
      </c>
      <c r="F159">
        <v>201820</v>
      </c>
      <c r="G159">
        <v>201710</v>
      </c>
      <c r="H159" s="79" t="s">
        <v>29</v>
      </c>
      <c r="I159" t="s">
        <v>913</v>
      </c>
      <c r="J159" t="s">
        <v>1175</v>
      </c>
      <c r="K159" t="s">
        <v>1176</v>
      </c>
      <c r="L159" t="s">
        <v>916</v>
      </c>
      <c r="N159" t="s">
        <v>916</v>
      </c>
      <c r="O159" t="s">
        <v>82</v>
      </c>
      <c r="P159" t="s">
        <v>1177</v>
      </c>
      <c r="Q159" t="s">
        <v>1222</v>
      </c>
      <c r="R159" t="s">
        <v>207</v>
      </c>
      <c r="S159" t="s">
        <v>1223</v>
      </c>
      <c r="V159">
        <v>29163402572</v>
      </c>
    </row>
    <row r="160" spans="1:22" x14ac:dyDescent="0.2">
      <c r="A160">
        <v>28763400971</v>
      </c>
      <c r="B160" s="79">
        <v>210007673</v>
      </c>
      <c r="C160" t="s">
        <v>438</v>
      </c>
      <c r="D160" t="s">
        <v>598</v>
      </c>
      <c r="E160" t="s">
        <v>599</v>
      </c>
      <c r="F160">
        <v>201820</v>
      </c>
      <c r="G160">
        <v>201810</v>
      </c>
      <c r="H160" s="79" t="s">
        <v>29</v>
      </c>
      <c r="I160" t="s">
        <v>913</v>
      </c>
      <c r="J160" t="s">
        <v>1175</v>
      </c>
      <c r="K160" t="s">
        <v>1176</v>
      </c>
      <c r="L160" t="s">
        <v>916</v>
      </c>
      <c r="N160" t="s">
        <v>916</v>
      </c>
      <c r="O160" t="s">
        <v>82</v>
      </c>
      <c r="P160" t="s">
        <v>1177</v>
      </c>
      <c r="Q160" t="s">
        <v>1224</v>
      </c>
      <c r="R160" t="s">
        <v>207</v>
      </c>
      <c r="S160">
        <f>974-66680273</f>
        <v>-66679299</v>
      </c>
      <c r="V160">
        <v>28763400971</v>
      </c>
    </row>
    <row r="161" spans="1:22" x14ac:dyDescent="0.2">
      <c r="A161">
        <v>29463402084</v>
      </c>
      <c r="B161" s="79">
        <v>210005294</v>
      </c>
      <c r="C161" t="s">
        <v>602</v>
      </c>
      <c r="D161" t="s">
        <v>603</v>
      </c>
      <c r="E161" t="s">
        <v>604</v>
      </c>
      <c r="F161">
        <v>201820</v>
      </c>
      <c r="G161">
        <v>201710</v>
      </c>
      <c r="H161" s="79" t="s">
        <v>29</v>
      </c>
      <c r="I161" t="s">
        <v>913</v>
      </c>
      <c r="J161" t="s">
        <v>1175</v>
      </c>
      <c r="K161" t="s">
        <v>1176</v>
      </c>
      <c r="L161" t="s">
        <v>916</v>
      </c>
      <c r="N161" t="s">
        <v>916</v>
      </c>
      <c r="O161" t="s">
        <v>82</v>
      </c>
      <c r="P161" t="s">
        <v>1177</v>
      </c>
      <c r="Q161" t="s">
        <v>1225</v>
      </c>
      <c r="R161" t="s">
        <v>207</v>
      </c>
      <c r="S161" t="s">
        <v>1226</v>
      </c>
      <c r="V161">
        <v>29463402084</v>
      </c>
    </row>
    <row r="162" spans="1:22" x14ac:dyDescent="0.2">
      <c r="A162">
        <v>28963404379</v>
      </c>
      <c r="B162" s="79">
        <v>210003924</v>
      </c>
      <c r="C162" t="s">
        <v>569</v>
      </c>
      <c r="D162" t="s">
        <v>360</v>
      </c>
      <c r="E162" t="s">
        <v>653</v>
      </c>
      <c r="F162">
        <v>201820</v>
      </c>
      <c r="G162">
        <v>201610</v>
      </c>
      <c r="H162" s="79" t="s">
        <v>29</v>
      </c>
      <c r="I162" t="s">
        <v>913</v>
      </c>
      <c r="J162" t="s">
        <v>1175</v>
      </c>
      <c r="K162" t="s">
        <v>1176</v>
      </c>
      <c r="L162" t="s">
        <v>916</v>
      </c>
      <c r="N162" t="s">
        <v>916</v>
      </c>
      <c r="O162" t="s">
        <v>82</v>
      </c>
      <c r="P162" t="s">
        <v>1177</v>
      </c>
      <c r="Q162" t="s">
        <v>1227</v>
      </c>
      <c r="R162" t="s">
        <v>207</v>
      </c>
      <c r="T162">
        <v>-33232289</v>
      </c>
      <c r="V162">
        <v>28963404379</v>
      </c>
    </row>
    <row r="163" spans="1:22" x14ac:dyDescent="0.2">
      <c r="A163">
        <v>28349900003</v>
      </c>
      <c r="B163" s="79">
        <v>210005898</v>
      </c>
      <c r="C163" t="s">
        <v>600</v>
      </c>
      <c r="E163" t="s">
        <v>601</v>
      </c>
      <c r="F163">
        <v>201820</v>
      </c>
      <c r="G163">
        <v>201810</v>
      </c>
      <c r="H163" s="79" t="s">
        <v>29</v>
      </c>
      <c r="I163" t="s">
        <v>913</v>
      </c>
      <c r="J163" t="s">
        <v>1175</v>
      </c>
      <c r="K163" t="s">
        <v>1176</v>
      </c>
      <c r="L163" t="s">
        <v>916</v>
      </c>
      <c r="N163" t="s">
        <v>916</v>
      </c>
      <c r="O163" t="s">
        <v>82</v>
      </c>
      <c r="P163" t="s">
        <v>1177</v>
      </c>
      <c r="Q163" t="s">
        <v>1228</v>
      </c>
      <c r="R163" t="s">
        <v>175</v>
      </c>
      <c r="S163" t="s">
        <v>1229</v>
      </c>
      <c r="V163">
        <v>28349900003</v>
      </c>
    </row>
    <row r="164" spans="1:22" x14ac:dyDescent="0.2">
      <c r="A164">
        <v>28963400636</v>
      </c>
      <c r="B164" s="79">
        <v>210005289</v>
      </c>
      <c r="C164" t="s">
        <v>553</v>
      </c>
      <c r="D164" t="s">
        <v>360</v>
      </c>
      <c r="E164" t="s">
        <v>597</v>
      </c>
      <c r="F164">
        <v>201820</v>
      </c>
      <c r="G164">
        <v>201710</v>
      </c>
      <c r="H164" s="79" t="s">
        <v>29</v>
      </c>
      <c r="I164" t="s">
        <v>913</v>
      </c>
      <c r="J164" t="s">
        <v>1175</v>
      </c>
      <c r="K164" t="s">
        <v>1176</v>
      </c>
      <c r="L164" t="s">
        <v>916</v>
      </c>
      <c r="N164" t="s">
        <v>916</v>
      </c>
      <c r="O164" t="s">
        <v>82</v>
      </c>
      <c r="P164" t="s">
        <v>1177</v>
      </c>
      <c r="Q164" t="s">
        <v>1230</v>
      </c>
      <c r="R164" t="s">
        <v>207</v>
      </c>
      <c r="S164" t="s">
        <v>1231</v>
      </c>
      <c r="V164">
        <v>28963400636</v>
      </c>
    </row>
    <row r="165" spans="1:22" x14ac:dyDescent="0.2">
      <c r="A165">
        <v>28143400039</v>
      </c>
      <c r="B165" s="79">
        <v>210005228</v>
      </c>
      <c r="C165" t="s">
        <v>595</v>
      </c>
      <c r="E165" t="s">
        <v>596</v>
      </c>
      <c r="F165">
        <v>201820</v>
      </c>
      <c r="G165">
        <v>201710</v>
      </c>
      <c r="H165" s="79" t="s">
        <v>29</v>
      </c>
      <c r="I165" t="s">
        <v>913</v>
      </c>
      <c r="J165" t="s">
        <v>1175</v>
      </c>
      <c r="K165" t="s">
        <v>1176</v>
      </c>
      <c r="L165" t="s">
        <v>916</v>
      </c>
      <c r="N165" t="s">
        <v>916</v>
      </c>
      <c r="O165" t="s">
        <v>82</v>
      </c>
      <c r="P165" t="s">
        <v>1177</v>
      </c>
      <c r="Q165" t="s">
        <v>1232</v>
      </c>
      <c r="R165" t="s">
        <v>81</v>
      </c>
      <c r="S165">
        <v>-50246199</v>
      </c>
      <c r="T165" t="s">
        <v>1233</v>
      </c>
      <c r="V165">
        <v>28143400039</v>
      </c>
    </row>
    <row r="166" spans="1:22" x14ac:dyDescent="0.2">
      <c r="A166">
        <v>28399900515</v>
      </c>
      <c r="B166" s="79">
        <v>210005378</v>
      </c>
      <c r="C166" t="s">
        <v>592</v>
      </c>
      <c r="D166" t="s">
        <v>593</v>
      </c>
      <c r="E166" t="s">
        <v>594</v>
      </c>
      <c r="F166">
        <v>201820</v>
      </c>
      <c r="G166">
        <v>201710</v>
      </c>
      <c r="H166" s="79" t="s">
        <v>29</v>
      </c>
      <c r="I166" t="s">
        <v>913</v>
      </c>
      <c r="J166" t="s">
        <v>1175</v>
      </c>
      <c r="K166" t="s">
        <v>1176</v>
      </c>
      <c r="L166" t="s">
        <v>916</v>
      </c>
      <c r="N166" t="s">
        <v>916</v>
      </c>
      <c r="O166" t="s">
        <v>82</v>
      </c>
      <c r="P166" t="s">
        <v>1177</v>
      </c>
      <c r="Q166" t="s">
        <v>1234</v>
      </c>
      <c r="R166" t="s">
        <v>86</v>
      </c>
      <c r="S166" t="s">
        <v>1235</v>
      </c>
      <c r="T166" t="s">
        <v>1236</v>
      </c>
      <c r="V166">
        <v>28399900515</v>
      </c>
    </row>
    <row r="167" spans="1:22" x14ac:dyDescent="0.2">
      <c r="B167" s="79">
        <v>210005390</v>
      </c>
      <c r="C167" t="s">
        <v>588</v>
      </c>
      <c r="D167" t="s">
        <v>438</v>
      </c>
      <c r="E167" t="s">
        <v>589</v>
      </c>
      <c r="F167">
        <v>201820</v>
      </c>
      <c r="G167">
        <v>201710</v>
      </c>
      <c r="H167" s="79" t="s">
        <v>29</v>
      </c>
      <c r="I167" t="s">
        <v>913</v>
      </c>
      <c r="J167" t="s">
        <v>1175</v>
      </c>
      <c r="K167" t="s">
        <v>1176</v>
      </c>
      <c r="L167" t="s">
        <v>916</v>
      </c>
      <c r="N167" t="s">
        <v>916</v>
      </c>
      <c r="O167" t="s">
        <v>82</v>
      </c>
      <c r="P167" t="s">
        <v>1177</v>
      </c>
      <c r="Q167" t="s">
        <v>1237</v>
      </c>
      <c r="R167" t="s">
        <v>207</v>
      </c>
      <c r="S167" t="s">
        <v>1238</v>
      </c>
    </row>
    <row r="168" spans="1:22" x14ac:dyDescent="0.2">
      <c r="A168">
        <v>29115600557</v>
      </c>
      <c r="B168" s="79">
        <v>210005563</v>
      </c>
      <c r="C168" t="s">
        <v>586</v>
      </c>
      <c r="E168" t="s">
        <v>587</v>
      </c>
      <c r="F168">
        <v>201820</v>
      </c>
      <c r="G168">
        <v>201720</v>
      </c>
      <c r="H168" s="79" t="s">
        <v>29</v>
      </c>
      <c r="I168" t="s">
        <v>913</v>
      </c>
      <c r="J168" t="s">
        <v>1175</v>
      </c>
      <c r="K168" t="s">
        <v>1176</v>
      </c>
      <c r="L168" t="s">
        <v>916</v>
      </c>
      <c r="N168" t="s">
        <v>916</v>
      </c>
      <c r="O168" t="s">
        <v>82</v>
      </c>
      <c r="P168" t="s">
        <v>1177</v>
      </c>
      <c r="Q168" t="s">
        <v>1239</v>
      </c>
      <c r="R168" t="s">
        <v>154</v>
      </c>
      <c r="S168" t="s">
        <v>1240</v>
      </c>
      <c r="V168">
        <v>29115600557</v>
      </c>
    </row>
    <row r="169" spans="1:22" x14ac:dyDescent="0.2">
      <c r="A169">
        <v>28963403594</v>
      </c>
      <c r="B169" s="79">
        <v>210005379</v>
      </c>
      <c r="C169" t="s">
        <v>590</v>
      </c>
      <c r="D169" t="s">
        <v>438</v>
      </c>
      <c r="E169" t="s">
        <v>591</v>
      </c>
      <c r="F169">
        <v>201820</v>
      </c>
      <c r="G169">
        <v>201710</v>
      </c>
      <c r="H169" s="79" t="s">
        <v>29</v>
      </c>
      <c r="I169" t="s">
        <v>913</v>
      </c>
      <c r="J169" t="s">
        <v>1175</v>
      </c>
      <c r="K169" t="s">
        <v>1176</v>
      </c>
      <c r="L169" t="s">
        <v>916</v>
      </c>
      <c r="N169" t="s">
        <v>916</v>
      </c>
      <c r="O169" t="s">
        <v>82</v>
      </c>
      <c r="P169" t="s">
        <v>1177</v>
      </c>
      <c r="Q169" t="s">
        <v>1241</v>
      </c>
      <c r="R169" t="s">
        <v>207</v>
      </c>
      <c r="S169" t="s">
        <v>1242</v>
      </c>
      <c r="V169">
        <v>28963403594</v>
      </c>
    </row>
    <row r="170" spans="1:22" x14ac:dyDescent="0.2">
      <c r="A170">
        <v>27635644330</v>
      </c>
      <c r="B170" s="79">
        <v>210008026</v>
      </c>
      <c r="C170" t="s">
        <v>678</v>
      </c>
      <c r="E170" t="s">
        <v>679</v>
      </c>
      <c r="F170">
        <v>201820</v>
      </c>
      <c r="G170">
        <v>201810</v>
      </c>
      <c r="H170" s="79" t="s">
        <v>29</v>
      </c>
      <c r="I170" t="s">
        <v>913</v>
      </c>
      <c r="J170" t="s">
        <v>1175</v>
      </c>
      <c r="K170" t="s">
        <v>1176</v>
      </c>
      <c r="L170" t="s">
        <v>916</v>
      </c>
      <c r="N170" t="s">
        <v>916</v>
      </c>
      <c r="O170" t="s">
        <v>1012</v>
      </c>
      <c r="P170" t="s">
        <v>1243</v>
      </c>
      <c r="Q170" t="s">
        <v>1244</v>
      </c>
      <c r="R170" t="s">
        <v>62</v>
      </c>
      <c r="S170" t="s">
        <v>1245</v>
      </c>
      <c r="V170">
        <v>27635644330</v>
      </c>
    </row>
    <row r="171" spans="1:22" x14ac:dyDescent="0.2">
      <c r="A171">
        <v>29073601478</v>
      </c>
      <c r="B171" s="79">
        <v>210008027</v>
      </c>
      <c r="C171" t="s">
        <v>675</v>
      </c>
      <c r="D171" t="s">
        <v>676</v>
      </c>
      <c r="E171" t="s">
        <v>677</v>
      </c>
      <c r="F171">
        <v>201820</v>
      </c>
      <c r="G171">
        <v>201810</v>
      </c>
      <c r="H171" s="79" t="s">
        <v>29</v>
      </c>
      <c r="I171" t="s">
        <v>913</v>
      </c>
      <c r="J171" t="s">
        <v>1175</v>
      </c>
      <c r="K171" t="s">
        <v>1176</v>
      </c>
      <c r="L171" t="s">
        <v>916</v>
      </c>
      <c r="N171" t="s">
        <v>916</v>
      </c>
      <c r="O171" t="s">
        <v>1012</v>
      </c>
      <c r="P171" t="s">
        <v>1243</v>
      </c>
      <c r="Q171" t="s">
        <v>1246</v>
      </c>
      <c r="R171" t="s">
        <v>56</v>
      </c>
      <c r="S171" t="s">
        <v>1247</v>
      </c>
      <c r="V171">
        <v>29073601478</v>
      </c>
    </row>
    <row r="172" spans="1:22" x14ac:dyDescent="0.2">
      <c r="A172">
        <v>28776002527</v>
      </c>
      <c r="B172" s="79">
        <v>210007507</v>
      </c>
      <c r="C172" t="s">
        <v>668</v>
      </c>
      <c r="E172" t="s">
        <v>669</v>
      </c>
      <c r="F172">
        <v>201820</v>
      </c>
      <c r="G172">
        <v>201810</v>
      </c>
      <c r="H172" s="79" t="s">
        <v>29</v>
      </c>
      <c r="I172" t="s">
        <v>913</v>
      </c>
      <c r="J172" t="s">
        <v>1175</v>
      </c>
      <c r="K172" t="s">
        <v>1176</v>
      </c>
      <c r="L172" t="s">
        <v>916</v>
      </c>
      <c r="N172" t="s">
        <v>916</v>
      </c>
      <c r="O172" t="s">
        <v>1012</v>
      </c>
      <c r="P172" t="s">
        <v>1243</v>
      </c>
      <c r="Q172" t="s">
        <v>1248</v>
      </c>
      <c r="R172" t="s">
        <v>77</v>
      </c>
      <c r="S172" t="s">
        <v>1249</v>
      </c>
      <c r="V172">
        <v>28776002527</v>
      </c>
    </row>
    <row r="173" spans="1:22" x14ac:dyDescent="0.2">
      <c r="B173" s="79">
        <v>210008183</v>
      </c>
      <c r="C173" t="s">
        <v>578</v>
      </c>
      <c r="E173" t="s">
        <v>674</v>
      </c>
      <c r="F173">
        <v>201820</v>
      </c>
      <c r="G173">
        <v>201810</v>
      </c>
      <c r="H173" s="79" t="s">
        <v>29</v>
      </c>
      <c r="I173" t="s">
        <v>913</v>
      </c>
      <c r="J173" t="s">
        <v>1175</v>
      </c>
      <c r="K173" t="s">
        <v>1176</v>
      </c>
      <c r="L173" t="s">
        <v>916</v>
      </c>
      <c r="N173" t="s">
        <v>916</v>
      </c>
      <c r="O173" t="s">
        <v>1012</v>
      </c>
      <c r="P173" t="s">
        <v>1243</v>
      </c>
      <c r="Q173" t="s">
        <v>1250</v>
      </c>
      <c r="R173" t="s">
        <v>207</v>
      </c>
      <c r="S173" t="s">
        <v>1251</v>
      </c>
    </row>
    <row r="174" spans="1:22" x14ac:dyDescent="0.2">
      <c r="A174">
        <v>28781809491</v>
      </c>
      <c r="B174" s="79">
        <v>210007495</v>
      </c>
      <c r="C174" t="s">
        <v>451</v>
      </c>
      <c r="D174" t="s">
        <v>657</v>
      </c>
      <c r="E174" t="s">
        <v>658</v>
      </c>
      <c r="F174">
        <v>201820</v>
      </c>
      <c r="G174">
        <v>201810</v>
      </c>
      <c r="H174" s="79" t="s">
        <v>29</v>
      </c>
      <c r="I174" t="s">
        <v>913</v>
      </c>
      <c r="J174" t="s">
        <v>1175</v>
      </c>
      <c r="K174" t="s">
        <v>1176</v>
      </c>
      <c r="L174" t="s">
        <v>916</v>
      </c>
      <c r="N174" t="s">
        <v>916</v>
      </c>
      <c r="O174" t="s">
        <v>1012</v>
      </c>
      <c r="P174" t="s">
        <v>1243</v>
      </c>
      <c r="Q174" t="s">
        <v>1252</v>
      </c>
      <c r="R174" t="s">
        <v>122</v>
      </c>
      <c r="S174" t="s">
        <v>1253</v>
      </c>
      <c r="V174">
        <v>28781809491</v>
      </c>
    </row>
    <row r="175" spans="1:22" x14ac:dyDescent="0.2">
      <c r="A175">
        <v>29042200042</v>
      </c>
      <c r="B175" s="79">
        <v>210008163</v>
      </c>
      <c r="C175" t="s">
        <v>517</v>
      </c>
      <c r="D175" t="s">
        <v>654</v>
      </c>
      <c r="E175" t="s">
        <v>562</v>
      </c>
      <c r="F175">
        <v>201820</v>
      </c>
      <c r="G175">
        <v>201810</v>
      </c>
      <c r="H175" s="79" t="s">
        <v>29</v>
      </c>
      <c r="I175" t="s">
        <v>913</v>
      </c>
      <c r="J175" t="s">
        <v>1175</v>
      </c>
      <c r="K175" t="s">
        <v>1176</v>
      </c>
      <c r="L175" t="s">
        <v>916</v>
      </c>
      <c r="N175" t="s">
        <v>916</v>
      </c>
      <c r="O175" t="s">
        <v>1012</v>
      </c>
      <c r="P175" t="s">
        <v>1243</v>
      </c>
      <c r="Q175" t="s">
        <v>1254</v>
      </c>
      <c r="R175" t="s">
        <v>371</v>
      </c>
      <c r="S175" t="s">
        <v>1255</v>
      </c>
      <c r="V175">
        <v>29042200042</v>
      </c>
    </row>
    <row r="176" spans="1:22" x14ac:dyDescent="0.2">
      <c r="A176">
        <v>29540400002</v>
      </c>
      <c r="B176" s="79">
        <v>210004499</v>
      </c>
      <c r="C176" t="s">
        <v>659</v>
      </c>
      <c r="D176" t="s">
        <v>660</v>
      </c>
      <c r="E176" t="s">
        <v>661</v>
      </c>
      <c r="F176">
        <v>201820</v>
      </c>
      <c r="G176">
        <v>201810</v>
      </c>
      <c r="H176" s="79" t="s">
        <v>29</v>
      </c>
      <c r="I176" t="s">
        <v>913</v>
      </c>
      <c r="J176" t="s">
        <v>1175</v>
      </c>
      <c r="K176" t="s">
        <v>1176</v>
      </c>
      <c r="L176" t="s">
        <v>916</v>
      </c>
      <c r="N176" t="s">
        <v>916</v>
      </c>
      <c r="O176" t="s">
        <v>1012</v>
      </c>
      <c r="P176" t="s">
        <v>1243</v>
      </c>
      <c r="Q176" t="s">
        <v>1256</v>
      </c>
      <c r="R176" t="s">
        <v>265</v>
      </c>
      <c r="S176">
        <f>974-55197741</f>
        <v>-55196767</v>
      </c>
      <c r="V176">
        <v>29540400002</v>
      </c>
    </row>
    <row r="177" spans="1:22" x14ac:dyDescent="0.2">
      <c r="A177">
        <v>28673602007</v>
      </c>
      <c r="B177" s="79">
        <v>210008063</v>
      </c>
      <c r="C177" t="s">
        <v>495</v>
      </c>
      <c r="D177" t="s">
        <v>672</v>
      </c>
      <c r="E177" t="s">
        <v>673</v>
      </c>
      <c r="F177">
        <v>201820</v>
      </c>
      <c r="G177">
        <v>201810</v>
      </c>
      <c r="H177" s="79" t="s">
        <v>29</v>
      </c>
      <c r="I177" t="s">
        <v>913</v>
      </c>
      <c r="J177" t="s">
        <v>1175</v>
      </c>
      <c r="K177" t="s">
        <v>1176</v>
      </c>
      <c r="L177" t="s">
        <v>916</v>
      </c>
      <c r="N177" t="s">
        <v>916</v>
      </c>
      <c r="O177" t="s">
        <v>1012</v>
      </c>
      <c r="P177" t="s">
        <v>1243</v>
      </c>
      <c r="Q177" t="s">
        <v>1257</v>
      </c>
      <c r="R177" t="s">
        <v>56</v>
      </c>
      <c r="S177" t="s">
        <v>1258</v>
      </c>
      <c r="V177">
        <v>28673602007</v>
      </c>
    </row>
    <row r="178" spans="1:22" x14ac:dyDescent="0.2">
      <c r="A178">
        <v>28640000341</v>
      </c>
      <c r="B178" s="79">
        <v>210006152</v>
      </c>
      <c r="C178" t="s">
        <v>680</v>
      </c>
      <c r="D178" t="s">
        <v>681</v>
      </c>
      <c r="E178" t="s">
        <v>682</v>
      </c>
      <c r="F178">
        <v>201820</v>
      </c>
      <c r="G178">
        <v>201810</v>
      </c>
      <c r="H178" s="79" t="s">
        <v>29</v>
      </c>
      <c r="I178" t="s">
        <v>913</v>
      </c>
      <c r="J178" t="s">
        <v>1175</v>
      </c>
      <c r="K178" t="s">
        <v>1176</v>
      </c>
      <c r="L178" t="s">
        <v>916</v>
      </c>
      <c r="N178" t="s">
        <v>916</v>
      </c>
      <c r="O178" t="s">
        <v>1012</v>
      </c>
      <c r="P178" t="s">
        <v>1243</v>
      </c>
      <c r="Q178" t="s">
        <v>1259</v>
      </c>
      <c r="R178" t="s">
        <v>96</v>
      </c>
      <c r="S178" t="s">
        <v>1260</v>
      </c>
      <c r="V178">
        <v>28640000341</v>
      </c>
    </row>
    <row r="179" spans="1:22" x14ac:dyDescent="0.2">
      <c r="A179">
        <v>28788600425</v>
      </c>
      <c r="B179" s="79">
        <v>210007497</v>
      </c>
      <c r="C179" t="s">
        <v>662</v>
      </c>
      <c r="D179" t="s">
        <v>663</v>
      </c>
      <c r="E179" t="s">
        <v>664</v>
      </c>
      <c r="F179">
        <v>201820</v>
      </c>
      <c r="G179">
        <v>201810</v>
      </c>
      <c r="H179" s="79" t="s">
        <v>29</v>
      </c>
      <c r="I179" t="s">
        <v>913</v>
      </c>
      <c r="J179" t="s">
        <v>1175</v>
      </c>
      <c r="K179" t="s">
        <v>1176</v>
      </c>
      <c r="L179" t="s">
        <v>916</v>
      </c>
      <c r="N179" t="s">
        <v>916</v>
      </c>
      <c r="O179" t="s">
        <v>1012</v>
      </c>
      <c r="P179" t="s">
        <v>1243</v>
      </c>
      <c r="Q179" t="s">
        <v>1261</v>
      </c>
      <c r="R179" t="s">
        <v>483</v>
      </c>
      <c r="S179">
        <v>-33879779</v>
      </c>
      <c r="V179">
        <v>28788600425</v>
      </c>
    </row>
    <row r="180" spans="1:22" x14ac:dyDescent="0.2">
      <c r="B180" s="79">
        <v>210008078</v>
      </c>
      <c r="C180" t="s">
        <v>665</v>
      </c>
      <c r="D180" t="s">
        <v>666</v>
      </c>
      <c r="E180" t="s">
        <v>667</v>
      </c>
      <c r="F180">
        <v>201820</v>
      </c>
      <c r="G180">
        <v>201810</v>
      </c>
      <c r="H180" s="79" t="s">
        <v>29</v>
      </c>
      <c r="I180" t="s">
        <v>913</v>
      </c>
      <c r="J180" t="s">
        <v>1175</v>
      </c>
      <c r="K180" t="s">
        <v>1176</v>
      </c>
      <c r="L180" t="s">
        <v>916</v>
      </c>
      <c r="N180" t="s">
        <v>916</v>
      </c>
      <c r="O180" t="s">
        <v>1012</v>
      </c>
      <c r="P180" t="s">
        <v>1243</v>
      </c>
      <c r="Q180" t="s">
        <v>1262</v>
      </c>
      <c r="R180" t="s">
        <v>62</v>
      </c>
      <c r="S180">
        <f>91-7034432970</f>
        <v>-7034432879</v>
      </c>
    </row>
    <row r="181" spans="1:22" x14ac:dyDescent="0.2">
      <c r="A181">
        <v>29140000269</v>
      </c>
      <c r="B181" s="79">
        <v>210007651</v>
      </c>
      <c r="C181" t="s">
        <v>561</v>
      </c>
      <c r="D181" t="s">
        <v>670</v>
      </c>
      <c r="E181" t="s">
        <v>671</v>
      </c>
      <c r="F181">
        <v>201820</v>
      </c>
      <c r="G181">
        <v>201810</v>
      </c>
      <c r="H181" s="79" t="s">
        <v>29</v>
      </c>
      <c r="I181" t="s">
        <v>913</v>
      </c>
      <c r="J181" t="s">
        <v>1175</v>
      </c>
      <c r="K181" t="s">
        <v>1176</v>
      </c>
      <c r="L181" t="s">
        <v>916</v>
      </c>
      <c r="N181" t="s">
        <v>916</v>
      </c>
      <c r="O181" t="s">
        <v>1012</v>
      </c>
      <c r="P181" t="s">
        <v>1243</v>
      </c>
      <c r="Q181" t="s">
        <v>1263</v>
      </c>
      <c r="R181" t="s">
        <v>96</v>
      </c>
      <c r="S181">
        <f>974-55836928</f>
        <v>-55835954</v>
      </c>
      <c r="V181">
        <v>29140000269</v>
      </c>
    </row>
    <row r="182" spans="1:22" x14ac:dyDescent="0.2">
      <c r="A182">
        <v>28735600078</v>
      </c>
      <c r="B182" s="79">
        <v>210008076</v>
      </c>
      <c r="C182" t="s">
        <v>655</v>
      </c>
      <c r="E182" t="s">
        <v>656</v>
      </c>
      <c r="F182">
        <v>201820</v>
      </c>
      <c r="G182">
        <v>201810</v>
      </c>
      <c r="H182" s="79" t="s">
        <v>29</v>
      </c>
      <c r="I182" t="s">
        <v>913</v>
      </c>
      <c r="J182" t="s">
        <v>1175</v>
      </c>
      <c r="K182" t="s">
        <v>1176</v>
      </c>
      <c r="L182" t="s">
        <v>916</v>
      </c>
      <c r="N182" t="s">
        <v>916</v>
      </c>
      <c r="O182" t="s">
        <v>1012</v>
      </c>
      <c r="P182" t="s">
        <v>1243</v>
      </c>
      <c r="Q182" t="s">
        <v>1264</v>
      </c>
      <c r="R182" t="s">
        <v>62</v>
      </c>
      <c r="S182" t="s">
        <v>1265</v>
      </c>
      <c r="V182">
        <v>28735600078</v>
      </c>
    </row>
    <row r="183" spans="1:22" x14ac:dyDescent="0.2">
      <c r="A183">
        <v>28476001451</v>
      </c>
      <c r="B183" s="79">
        <v>210004371</v>
      </c>
      <c r="C183" t="s">
        <v>722</v>
      </c>
      <c r="E183" t="s">
        <v>723</v>
      </c>
      <c r="F183">
        <v>201820</v>
      </c>
      <c r="G183">
        <v>201710</v>
      </c>
      <c r="H183" s="79" t="s">
        <v>29</v>
      </c>
      <c r="I183" t="s">
        <v>913</v>
      </c>
      <c r="J183" t="s">
        <v>1175</v>
      </c>
      <c r="K183" t="s">
        <v>1176</v>
      </c>
      <c r="L183" t="s">
        <v>916</v>
      </c>
      <c r="N183" t="s">
        <v>916</v>
      </c>
      <c r="O183" t="s">
        <v>1092</v>
      </c>
      <c r="P183" t="s">
        <v>1266</v>
      </c>
      <c r="Q183" t="s">
        <v>1267</v>
      </c>
      <c r="R183" t="s">
        <v>77</v>
      </c>
      <c r="S183" t="s">
        <v>1268</v>
      </c>
      <c r="V183">
        <v>28476001451</v>
      </c>
    </row>
    <row r="184" spans="1:22" x14ac:dyDescent="0.2">
      <c r="A184">
        <v>29163400793</v>
      </c>
      <c r="B184" s="79">
        <v>210003918</v>
      </c>
      <c r="C184" t="s">
        <v>497</v>
      </c>
      <c r="D184" t="s">
        <v>720</v>
      </c>
      <c r="E184" t="s">
        <v>599</v>
      </c>
      <c r="F184">
        <v>201820</v>
      </c>
      <c r="G184">
        <v>201810</v>
      </c>
      <c r="H184" s="79" t="s">
        <v>29</v>
      </c>
      <c r="I184" t="s">
        <v>913</v>
      </c>
      <c r="J184" t="s">
        <v>1175</v>
      </c>
      <c r="K184" t="s">
        <v>1176</v>
      </c>
      <c r="L184" t="s">
        <v>916</v>
      </c>
      <c r="N184" t="s">
        <v>916</v>
      </c>
      <c r="O184" t="s">
        <v>1092</v>
      </c>
      <c r="P184" t="s">
        <v>1266</v>
      </c>
      <c r="Q184" t="s">
        <v>1269</v>
      </c>
      <c r="R184" t="s">
        <v>207</v>
      </c>
      <c r="S184" t="s">
        <v>1270</v>
      </c>
      <c r="V184">
        <v>29163400793</v>
      </c>
    </row>
    <row r="185" spans="1:22" x14ac:dyDescent="0.2">
      <c r="A185">
        <v>28350400006</v>
      </c>
      <c r="B185" s="79">
        <v>210008421</v>
      </c>
      <c r="C185" t="s">
        <v>731</v>
      </c>
      <c r="E185" t="s">
        <v>732</v>
      </c>
      <c r="F185">
        <v>201820</v>
      </c>
      <c r="G185">
        <v>201820</v>
      </c>
      <c r="H185" s="79" t="s">
        <v>29</v>
      </c>
      <c r="I185" t="s">
        <v>913</v>
      </c>
      <c r="J185" t="s">
        <v>1175</v>
      </c>
      <c r="K185" t="s">
        <v>1176</v>
      </c>
      <c r="L185" t="s">
        <v>916</v>
      </c>
      <c r="N185" t="s">
        <v>916</v>
      </c>
      <c r="O185" t="s">
        <v>1092</v>
      </c>
      <c r="P185" t="s">
        <v>1266</v>
      </c>
      <c r="Q185" t="s">
        <v>1271</v>
      </c>
      <c r="R185" t="s">
        <v>144</v>
      </c>
      <c r="S185">
        <f>974-33840364</f>
        <v>-33839390</v>
      </c>
      <c r="V185">
        <v>28350400006</v>
      </c>
    </row>
    <row r="186" spans="1:22" x14ac:dyDescent="0.2">
      <c r="A186">
        <v>29299900437</v>
      </c>
      <c r="B186" s="79">
        <v>210004046</v>
      </c>
      <c r="C186" t="s">
        <v>683</v>
      </c>
      <c r="D186" t="s">
        <v>438</v>
      </c>
      <c r="E186" t="s">
        <v>684</v>
      </c>
      <c r="F186">
        <v>201820</v>
      </c>
      <c r="G186">
        <v>201810</v>
      </c>
      <c r="H186" s="79" t="s">
        <v>29</v>
      </c>
      <c r="I186" t="s">
        <v>913</v>
      </c>
      <c r="J186" t="s">
        <v>1175</v>
      </c>
      <c r="K186" t="s">
        <v>1176</v>
      </c>
      <c r="L186" t="s">
        <v>916</v>
      </c>
      <c r="N186" t="s">
        <v>916</v>
      </c>
      <c r="O186" t="s">
        <v>1092</v>
      </c>
      <c r="P186" t="s">
        <v>1266</v>
      </c>
      <c r="Q186" t="s">
        <v>1272</v>
      </c>
      <c r="R186" t="s">
        <v>86</v>
      </c>
      <c r="S186" t="s">
        <v>1273</v>
      </c>
      <c r="V186">
        <v>29299900437</v>
      </c>
    </row>
    <row r="187" spans="1:22" x14ac:dyDescent="0.2">
      <c r="A187">
        <v>28463402655</v>
      </c>
      <c r="B187" s="79">
        <v>210003919</v>
      </c>
      <c r="C187" t="s">
        <v>580</v>
      </c>
      <c r="D187" t="s">
        <v>438</v>
      </c>
      <c r="E187" t="s">
        <v>403</v>
      </c>
      <c r="F187">
        <v>201820</v>
      </c>
      <c r="G187">
        <v>201610</v>
      </c>
      <c r="H187" s="79" t="s">
        <v>29</v>
      </c>
      <c r="I187" t="s">
        <v>913</v>
      </c>
      <c r="J187" t="s">
        <v>1175</v>
      </c>
      <c r="K187" t="s">
        <v>1176</v>
      </c>
      <c r="L187" t="s">
        <v>916</v>
      </c>
      <c r="N187" t="s">
        <v>916</v>
      </c>
      <c r="O187" t="s">
        <v>1092</v>
      </c>
      <c r="P187" t="s">
        <v>1266</v>
      </c>
      <c r="Q187" t="s">
        <v>1274</v>
      </c>
      <c r="R187" t="s">
        <v>207</v>
      </c>
      <c r="V187">
        <v>28463402655</v>
      </c>
    </row>
    <row r="188" spans="1:22" x14ac:dyDescent="0.2">
      <c r="A188">
        <v>28382600193</v>
      </c>
      <c r="B188" s="79">
        <v>210003922</v>
      </c>
      <c r="C188" t="s">
        <v>337</v>
      </c>
      <c r="E188" t="s">
        <v>688</v>
      </c>
      <c r="F188">
        <v>201820</v>
      </c>
      <c r="G188">
        <v>201610</v>
      </c>
      <c r="H188" s="79" t="s">
        <v>29</v>
      </c>
      <c r="I188" t="s">
        <v>913</v>
      </c>
      <c r="J188" t="s">
        <v>1175</v>
      </c>
      <c r="K188" t="s">
        <v>1176</v>
      </c>
      <c r="L188" t="s">
        <v>916</v>
      </c>
      <c r="N188" t="s">
        <v>916</v>
      </c>
      <c r="O188" t="s">
        <v>1092</v>
      </c>
      <c r="P188" t="s">
        <v>1266</v>
      </c>
      <c r="Q188" t="s">
        <v>1275</v>
      </c>
      <c r="R188" t="s">
        <v>24</v>
      </c>
      <c r="T188" t="s">
        <v>1276</v>
      </c>
      <c r="V188">
        <v>28382600193</v>
      </c>
    </row>
    <row r="189" spans="1:22" x14ac:dyDescent="0.2">
      <c r="A189">
        <v>27512400214</v>
      </c>
      <c r="B189" s="79">
        <v>210003934</v>
      </c>
      <c r="C189" t="s">
        <v>689</v>
      </c>
      <c r="D189" t="s">
        <v>690</v>
      </c>
      <c r="E189" t="s">
        <v>691</v>
      </c>
      <c r="F189">
        <v>201820</v>
      </c>
      <c r="G189">
        <v>201610</v>
      </c>
      <c r="H189" s="79" t="s">
        <v>29</v>
      </c>
      <c r="I189" t="s">
        <v>913</v>
      </c>
      <c r="J189" t="s">
        <v>1175</v>
      </c>
      <c r="K189" t="s">
        <v>1176</v>
      </c>
      <c r="L189" t="s">
        <v>916</v>
      </c>
      <c r="N189" t="s">
        <v>916</v>
      </c>
      <c r="O189" t="s">
        <v>1092</v>
      </c>
      <c r="P189" t="s">
        <v>1266</v>
      </c>
      <c r="Q189" t="s">
        <v>1277</v>
      </c>
      <c r="R189" t="s">
        <v>692</v>
      </c>
      <c r="V189">
        <v>27512400214</v>
      </c>
    </row>
    <row r="190" spans="1:22" x14ac:dyDescent="0.2">
      <c r="A190">
        <v>28982600266</v>
      </c>
      <c r="B190" s="79">
        <v>210007237</v>
      </c>
      <c r="C190" t="s">
        <v>699</v>
      </c>
      <c r="E190" t="s">
        <v>700</v>
      </c>
      <c r="F190">
        <v>201820</v>
      </c>
      <c r="G190">
        <v>201810</v>
      </c>
      <c r="H190" s="79" t="s">
        <v>29</v>
      </c>
      <c r="I190" t="s">
        <v>913</v>
      </c>
      <c r="J190" t="s">
        <v>1175</v>
      </c>
      <c r="K190" t="s">
        <v>1176</v>
      </c>
      <c r="L190" t="s">
        <v>916</v>
      </c>
      <c r="N190" t="s">
        <v>916</v>
      </c>
      <c r="O190" t="s">
        <v>1092</v>
      </c>
      <c r="P190" t="s">
        <v>1266</v>
      </c>
      <c r="Q190" t="s">
        <v>1278</v>
      </c>
      <c r="R190" t="s">
        <v>701</v>
      </c>
      <c r="S190" t="s">
        <v>1279</v>
      </c>
      <c r="V190">
        <v>28982600266</v>
      </c>
    </row>
    <row r="191" spans="1:22" x14ac:dyDescent="0.2">
      <c r="A191">
        <v>28363403040</v>
      </c>
      <c r="B191" s="79">
        <v>210003992</v>
      </c>
      <c r="C191" t="s">
        <v>693</v>
      </c>
      <c r="D191" t="s">
        <v>694</v>
      </c>
      <c r="E191" t="s">
        <v>695</v>
      </c>
      <c r="F191">
        <v>201820</v>
      </c>
      <c r="G191">
        <v>201810</v>
      </c>
      <c r="H191" s="79" t="s">
        <v>29</v>
      </c>
      <c r="I191" t="s">
        <v>913</v>
      </c>
      <c r="J191" t="s">
        <v>1175</v>
      </c>
      <c r="K191" t="s">
        <v>1176</v>
      </c>
      <c r="L191" t="s">
        <v>916</v>
      </c>
      <c r="N191" t="s">
        <v>916</v>
      </c>
      <c r="O191" t="s">
        <v>1092</v>
      </c>
      <c r="P191" t="s">
        <v>1266</v>
      </c>
      <c r="Q191" t="s">
        <v>1280</v>
      </c>
      <c r="R191" t="s">
        <v>207</v>
      </c>
      <c r="S191" t="s">
        <v>1281</v>
      </c>
      <c r="V191">
        <v>28363403040</v>
      </c>
    </row>
    <row r="192" spans="1:22" x14ac:dyDescent="0.2">
      <c r="A192">
        <v>29440000251</v>
      </c>
      <c r="B192" s="79">
        <v>210003920</v>
      </c>
      <c r="C192" t="s">
        <v>685</v>
      </c>
      <c r="D192" t="s">
        <v>686</v>
      </c>
      <c r="E192" t="s">
        <v>687</v>
      </c>
      <c r="F192">
        <v>201820</v>
      </c>
      <c r="G192">
        <v>201810</v>
      </c>
      <c r="H192" s="79" t="s">
        <v>29</v>
      </c>
      <c r="I192" t="s">
        <v>913</v>
      </c>
      <c r="J192" t="s">
        <v>1175</v>
      </c>
      <c r="K192" t="s">
        <v>1176</v>
      </c>
      <c r="L192" t="s">
        <v>916</v>
      </c>
      <c r="N192" t="s">
        <v>916</v>
      </c>
      <c r="O192" t="s">
        <v>1092</v>
      </c>
      <c r="P192" t="s">
        <v>1266</v>
      </c>
      <c r="Q192" t="s">
        <v>1282</v>
      </c>
      <c r="R192" t="s">
        <v>96</v>
      </c>
      <c r="S192" t="s">
        <v>1283</v>
      </c>
      <c r="T192">
        <v>-33782129</v>
      </c>
      <c r="V192">
        <v>29440000251</v>
      </c>
    </row>
    <row r="193" spans="1:22" x14ac:dyDescent="0.2">
      <c r="A193">
        <v>28935629152</v>
      </c>
      <c r="B193" s="79">
        <v>210004492</v>
      </c>
      <c r="C193" t="s">
        <v>696</v>
      </c>
      <c r="D193" t="s">
        <v>697</v>
      </c>
      <c r="E193" t="s">
        <v>698</v>
      </c>
      <c r="F193">
        <v>201820</v>
      </c>
      <c r="G193">
        <v>201710</v>
      </c>
      <c r="H193" s="79" t="s">
        <v>29</v>
      </c>
      <c r="I193" t="s">
        <v>913</v>
      </c>
      <c r="J193" t="s">
        <v>1175</v>
      </c>
      <c r="K193" t="s">
        <v>1176</v>
      </c>
      <c r="L193" t="s">
        <v>916</v>
      </c>
      <c r="N193" t="s">
        <v>916</v>
      </c>
      <c r="O193" t="s">
        <v>1092</v>
      </c>
      <c r="P193" t="s">
        <v>1266</v>
      </c>
      <c r="Q193" t="s">
        <v>1284</v>
      </c>
      <c r="R193" t="s">
        <v>62</v>
      </c>
      <c r="S193" t="s">
        <v>1285</v>
      </c>
      <c r="V193">
        <v>28935629152</v>
      </c>
    </row>
    <row r="194" spans="1:22" x14ac:dyDescent="0.2">
      <c r="A194">
        <v>28670600001</v>
      </c>
      <c r="B194" s="79">
        <v>210003927</v>
      </c>
      <c r="C194" t="s">
        <v>702</v>
      </c>
      <c r="D194" t="s">
        <v>703</v>
      </c>
      <c r="E194" t="s">
        <v>704</v>
      </c>
      <c r="F194">
        <v>201820</v>
      </c>
      <c r="G194">
        <v>201610</v>
      </c>
      <c r="H194" s="79" t="s">
        <v>29</v>
      </c>
      <c r="I194" t="s">
        <v>913</v>
      </c>
      <c r="J194" t="s">
        <v>1175</v>
      </c>
      <c r="K194" t="s">
        <v>1176</v>
      </c>
      <c r="L194" t="s">
        <v>916</v>
      </c>
      <c r="N194" t="s">
        <v>916</v>
      </c>
      <c r="O194" t="s">
        <v>1092</v>
      </c>
      <c r="P194" t="s">
        <v>1266</v>
      </c>
      <c r="Q194" t="s">
        <v>1286</v>
      </c>
      <c r="R194" t="s">
        <v>440</v>
      </c>
      <c r="V194">
        <v>28670600001</v>
      </c>
    </row>
    <row r="195" spans="1:22" x14ac:dyDescent="0.2">
      <c r="A195">
        <v>28540000086</v>
      </c>
      <c r="B195" s="79">
        <v>210004571</v>
      </c>
      <c r="C195" t="s">
        <v>705</v>
      </c>
      <c r="D195" t="s">
        <v>706</v>
      </c>
      <c r="E195" t="s">
        <v>707</v>
      </c>
      <c r="F195">
        <v>201820</v>
      </c>
      <c r="G195">
        <v>201710</v>
      </c>
      <c r="H195" s="79" t="s">
        <v>29</v>
      </c>
      <c r="I195" t="s">
        <v>913</v>
      </c>
      <c r="J195" t="s">
        <v>1175</v>
      </c>
      <c r="K195" t="s">
        <v>1176</v>
      </c>
      <c r="L195" t="s">
        <v>916</v>
      </c>
      <c r="N195" t="s">
        <v>916</v>
      </c>
      <c r="O195" t="s">
        <v>1092</v>
      </c>
      <c r="P195" t="s">
        <v>1266</v>
      </c>
      <c r="Q195" t="s">
        <v>1287</v>
      </c>
      <c r="R195" t="s">
        <v>86</v>
      </c>
      <c r="S195" t="s">
        <v>1288</v>
      </c>
      <c r="V195">
        <v>28540000086</v>
      </c>
    </row>
    <row r="196" spans="1:22" x14ac:dyDescent="0.2">
      <c r="A196">
        <v>28163401858</v>
      </c>
      <c r="B196" s="79">
        <v>210003929</v>
      </c>
      <c r="C196" t="s">
        <v>708</v>
      </c>
      <c r="D196" t="s">
        <v>520</v>
      </c>
      <c r="E196" t="s">
        <v>709</v>
      </c>
      <c r="F196">
        <v>201820</v>
      </c>
      <c r="G196">
        <v>201610</v>
      </c>
      <c r="H196" s="79" t="s">
        <v>29</v>
      </c>
      <c r="I196" t="s">
        <v>913</v>
      </c>
      <c r="J196" t="s">
        <v>1175</v>
      </c>
      <c r="K196" t="s">
        <v>1176</v>
      </c>
      <c r="L196" t="s">
        <v>916</v>
      </c>
      <c r="N196" t="s">
        <v>916</v>
      </c>
      <c r="O196" t="s">
        <v>1092</v>
      </c>
      <c r="P196" t="s">
        <v>1266</v>
      </c>
      <c r="Q196" t="s">
        <v>1289</v>
      </c>
      <c r="R196" t="s">
        <v>207</v>
      </c>
      <c r="T196">
        <v>-55906600</v>
      </c>
      <c r="V196">
        <v>28163401858</v>
      </c>
    </row>
    <row r="197" spans="1:22" x14ac:dyDescent="0.2">
      <c r="A197">
        <v>28426200001</v>
      </c>
      <c r="B197" s="79">
        <v>210004358</v>
      </c>
      <c r="C197" t="s">
        <v>710</v>
      </c>
      <c r="E197" t="s">
        <v>309</v>
      </c>
      <c r="F197">
        <v>201820</v>
      </c>
      <c r="G197">
        <v>201710</v>
      </c>
      <c r="H197" s="79" t="s">
        <v>29</v>
      </c>
      <c r="I197" t="s">
        <v>913</v>
      </c>
      <c r="J197" t="s">
        <v>1175</v>
      </c>
      <c r="K197" t="s">
        <v>1176</v>
      </c>
      <c r="L197" t="s">
        <v>916</v>
      </c>
      <c r="N197" t="s">
        <v>916</v>
      </c>
      <c r="O197" t="s">
        <v>1092</v>
      </c>
      <c r="P197" t="s">
        <v>1266</v>
      </c>
      <c r="Q197" t="s">
        <v>1290</v>
      </c>
      <c r="R197" t="s">
        <v>711</v>
      </c>
      <c r="S197" t="s">
        <v>1291</v>
      </c>
      <c r="V197">
        <v>28426200001</v>
      </c>
    </row>
    <row r="198" spans="1:22" x14ac:dyDescent="0.2">
      <c r="A198">
        <v>28636400054</v>
      </c>
      <c r="B198" s="79">
        <v>210004614</v>
      </c>
      <c r="C198" t="s">
        <v>712</v>
      </c>
      <c r="D198" t="s">
        <v>713</v>
      </c>
      <c r="E198" t="s">
        <v>714</v>
      </c>
      <c r="F198">
        <v>201820</v>
      </c>
      <c r="G198">
        <v>201710</v>
      </c>
      <c r="H198" s="79" t="s">
        <v>29</v>
      </c>
      <c r="I198" t="s">
        <v>913</v>
      </c>
      <c r="J198" t="s">
        <v>1175</v>
      </c>
      <c r="K198" t="s">
        <v>1176</v>
      </c>
      <c r="L198" t="s">
        <v>916</v>
      </c>
      <c r="N198" t="s">
        <v>916</v>
      </c>
      <c r="O198" t="s">
        <v>1092</v>
      </c>
      <c r="P198" t="s">
        <v>1266</v>
      </c>
      <c r="Q198" t="s">
        <v>1292</v>
      </c>
      <c r="R198" t="s">
        <v>46</v>
      </c>
      <c r="S198">
        <f>974-55425954</f>
        <v>-55424980</v>
      </c>
      <c r="V198">
        <v>28636400054</v>
      </c>
    </row>
    <row r="199" spans="1:22" x14ac:dyDescent="0.2">
      <c r="A199">
        <v>28235654617</v>
      </c>
      <c r="B199" s="79">
        <v>210005791</v>
      </c>
      <c r="C199" t="s">
        <v>718</v>
      </c>
      <c r="E199" t="s">
        <v>719</v>
      </c>
      <c r="F199">
        <v>201820</v>
      </c>
      <c r="G199">
        <v>201720</v>
      </c>
      <c r="H199" s="79" t="s">
        <v>29</v>
      </c>
      <c r="I199" t="s">
        <v>913</v>
      </c>
      <c r="J199" t="s">
        <v>1175</v>
      </c>
      <c r="K199" t="s">
        <v>1176</v>
      </c>
      <c r="L199" t="s">
        <v>916</v>
      </c>
      <c r="N199" t="s">
        <v>916</v>
      </c>
      <c r="O199" t="s">
        <v>1092</v>
      </c>
      <c r="P199" t="s">
        <v>1266</v>
      </c>
      <c r="Q199" t="s">
        <v>1293</v>
      </c>
      <c r="R199" t="s">
        <v>62</v>
      </c>
      <c r="S199" t="s">
        <v>1294</v>
      </c>
      <c r="V199">
        <v>28235654617</v>
      </c>
    </row>
    <row r="200" spans="1:22" x14ac:dyDescent="0.2">
      <c r="A200">
        <v>29040000311</v>
      </c>
      <c r="B200" s="79">
        <v>210005086</v>
      </c>
      <c r="C200" t="s">
        <v>715</v>
      </c>
      <c r="D200" t="s">
        <v>716</v>
      </c>
      <c r="E200" t="s">
        <v>717</v>
      </c>
      <c r="F200">
        <v>201820</v>
      </c>
      <c r="G200">
        <v>201710</v>
      </c>
      <c r="H200" s="79" t="s">
        <v>29</v>
      </c>
      <c r="I200" t="s">
        <v>913</v>
      </c>
      <c r="J200" t="s">
        <v>1175</v>
      </c>
      <c r="K200" t="s">
        <v>1176</v>
      </c>
      <c r="L200" t="s">
        <v>916</v>
      </c>
      <c r="N200" t="s">
        <v>916</v>
      </c>
      <c r="O200" t="s">
        <v>1092</v>
      </c>
      <c r="P200" t="s">
        <v>1266</v>
      </c>
      <c r="Q200" t="s">
        <v>1295</v>
      </c>
      <c r="R200" t="s">
        <v>96</v>
      </c>
      <c r="S200" t="s">
        <v>1296</v>
      </c>
      <c r="V200">
        <v>29040000311</v>
      </c>
    </row>
    <row r="201" spans="1:22" x14ac:dyDescent="0.2">
      <c r="A201">
        <v>28499900173</v>
      </c>
      <c r="B201" s="79">
        <v>210003921</v>
      </c>
      <c r="C201" t="s">
        <v>451</v>
      </c>
      <c r="D201" t="s">
        <v>721</v>
      </c>
      <c r="E201" t="s">
        <v>579</v>
      </c>
      <c r="F201">
        <v>201820</v>
      </c>
      <c r="G201">
        <v>201810</v>
      </c>
      <c r="H201" s="79" t="s">
        <v>29</v>
      </c>
      <c r="I201" t="s">
        <v>913</v>
      </c>
      <c r="J201" t="s">
        <v>1175</v>
      </c>
      <c r="K201" t="s">
        <v>1176</v>
      </c>
      <c r="L201" t="s">
        <v>916</v>
      </c>
      <c r="N201" t="s">
        <v>916</v>
      </c>
      <c r="O201" t="s">
        <v>1092</v>
      </c>
      <c r="P201" t="s">
        <v>1266</v>
      </c>
      <c r="Q201" t="s">
        <v>1297</v>
      </c>
      <c r="R201" t="s">
        <v>86</v>
      </c>
      <c r="S201" t="s">
        <v>1298</v>
      </c>
      <c r="V201">
        <v>28499900173</v>
      </c>
    </row>
    <row r="202" spans="1:22" x14ac:dyDescent="0.2">
      <c r="A202">
        <v>28663401459</v>
      </c>
      <c r="B202" s="79">
        <v>210004835</v>
      </c>
      <c r="C202" t="s">
        <v>578</v>
      </c>
      <c r="D202" t="s">
        <v>724</v>
      </c>
      <c r="E202" t="s">
        <v>725</v>
      </c>
      <c r="F202">
        <v>201820</v>
      </c>
      <c r="G202">
        <v>201710</v>
      </c>
      <c r="H202" s="79" t="s">
        <v>29</v>
      </c>
      <c r="I202" t="s">
        <v>913</v>
      </c>
      <c r="J202" t="s">
        <v>1175</v>
      </c>
      <c r="K202" t="s">
        <v>1176</v>
      </c>
      <c r="L202" t="s">
        <v>916</v>
      </c>
      <c r="N202" t="s">
        <v>916</v>
      </c>
      <c r="O202" t="s">
        <v>1092</v>
      </c>
      <c r="P202" t="s">
        <v>1266</v>
      </c>
      <c r="Q202" t="s">
        <v>1299</v>
      </c>
      <c r="R202" t="s">
        <v>207</v>
      </c>
      <c r="S202" t="s">
        <v>1300</v>
      </c>
      <c r="V202">
        <v>28663401459</v>
      </c>
    </row>
    <row r="203" spans="1:22" x14ac:dyDescent="0.2">
      <c r="A203">
        <v>29435600335</v>
      </c>
      <c r="B203" s="79">
        <v>210007333</v>
      </c>
      <c r="C203" t="s">
        <v>726</v>
      </c>
      <c r="E203" t="s">
        <v>727</v>
      </c>
      <c r="F203">
        <v>201820</v>
      </c>
      <c r="G203">
        <v>201810</v>
      </c>
      <c r="H203" s="79" t="s">
        <v>29</v>
      </c>
      <c r="I203" t="s">
        <v>913</v>
      </c>
      <c r="J203" t="s">
        <v>1175</v>
      </c>
      <c r="K203" t="s">
        <v>1176</v>
      </c>
      <c r="L203" t="s">
        <v>916</v>
      </c>
      <c r="N203" t="s">
        <v>916</v>
      </c>
      <c r="O203" t="s">
        <v>1092</v>
      </c>
      <c r="P203" t="s">
        <v>1266</v>
      </c>
      <c r="Q203" t="s">
        <v>1301</v>
      </c>
      <c r="R203" t="s">
        <v>62</v>
      </c>
      <c r="S203" t="s">
        <v>1302</v>
      </c>
      <c r="V203">
        <v>29435600335</v>
      </c>
    </row>
    <row r="204" spans="1:22" x14ac:dyDescent="0.2">
      <c r="A204">
        <v>28376002164</v>
      </c>
      <c r="B204" s="79">
        <v>210003933</v>
      </c>
      <c r="C204" t="s">
        <v>728</v>
      </c>
      <c r="D204" t="s">
        <v>729</v>
      </c>
      <c r="E204" t="s">
        <v>730</v>
      </c>
      <c r="F204">
        <v>201820</v>
      </c>
      <c r="G204">
        <v>201810</v>
      </c>
      <c r="H204" s="79" t="s">
        <v>29</v>
      </c>
      <c r="I204" t="s">
        <v>913</v>
      </c>
      <c r="J204" t="s">
        <v>1175</v>
      </c>
      <c r="K204" t="s">
        <v>1176</v>
      </c>
      <c r="L204" t="s">
        <v>916</v>
      </c>
      <c r="N204" t="s">
        <v>916</v>
      </c>
      <c r="O204" t="s">
        <v>1092</v>
      </c>
      <c r="P204" t="s">
        <v>1266</v>
      </c>
      <c r="Q204" t="s">
        <v>1303</v>
      </c>
      <c r="R204" t="s">
        <v>77</v>
      </c>
      <c r="S204" t="s">
        <v>1304</v>
      </c>
      <c r="T204">
        <v>-66898945</v>
      </c>
      <c r="V204">
        <v>28376002164</v>
      </c>
    </row>
    <row r="205" spans="1:22" x14ac:dyDescent="0.2">
      <c r="A205">
        <v>28915600962</v>
      </c>
      <c r="B205" s="79">
        <v>210007868</v>
      </c>
      <c r="C205" t="s">
        <v>753</v>
      </c>
      <c r="E205" t="s">
        <v>754</v>
      </c>
      <c r="F205">
        <v>201820</v>
      </c>
      <c r="G205">
        <v>201810</v>
      </c>
      <c r="H205" s="79" t="s">
        <v>1305</v>
      </c>
      <c r="I205" t="s">
        <v>913</v>
      </c>
      <c r="J205" t="s">
        <v>1175</v>
      </c>
      <c r="K205" t="s">
        <v>1176</v>
      </c>
      <c r="L205" t="s">
        <v>916</v>
      </c>
      <c r="N205" t="s">
        <v>916</v>
      </c>
      <c r="O205" t="s">
        <v>37</v>
      </c>
      <c r="P205" t="s">
        <v>1306</v>
      </c>
      <c r="Q205" t="s">
        <v>1307</v>
      </c>
      <c r="R205" t="s">
        <v>154</v>
      </c>
      <c r="S205" t="s">
        <v>1308</v>
      </c>
      <c r="V205">
        <v>28915600962</v>
      </c>
    </row>
    <row r="206" spans="1:22" x14ac:dyDescent="0.2">
      <c r="A206">
        <v>28363400958</v>
      </c>
      <c r="B206" s="79">
        <v>210004796</v>
      </c>
      <c r="C206" t="s">
        <v>755</v>
      </c>
      <c r="D206" t="s">
        <v>520</v>
      </c>
      <c r="E206" t="s">
        <v>756</v>
      </c>
      <c r="F206">
        <v>201820</v>
      </c>
      <c r="G206">
        <v>201810</v>
      </c>
      <c r="H206" s="79" t="s">
        <v>29</v>
      </c>
      <c r="I206" t="s">
        <v>913</v>
      </c>
      <c r="J206" t="s">
        <v>1175</v>
      </c>
      <c r="K206" t="s">
        <v>1176</v>
      </c>
      <c r="L206" t="s">
        <v>916</v>
      </c>
      <c r="N206" t="s">
        <v>916</v>
      </c>
      <c r="O206" t="s">
        <v>37</v>
      </c>
      <c r="P206" t="s">
        <v>1306</v>
      </c>
      <c r="Q206" t="s">
        <v>1309</v>
      </c>
      <c r="R206" t="s">
        <v>207</v>
      </c>
      <c r="S206">
        <v>-66632120</v>
      </c>
      <c r="V206">
        <v>28363400958</v>
      </c>
    </row>
    <row r="207" spans="1:22" x14ac:dyDescent="0.2">
      <c r="A207">
        <v>28858604890</v>
      </c>
      <c r="B207" s="79">
        <v>210003976</v>
      </c>
      <c r="C207" t="s">
        <v>750</v>
      </c>
      <c r="D207" t="s">
        <v>751</v>
      </c>
      <c r="E207" t="s">
        <v>752</v>
      </c>
      <c r="F207">
        <v>201820</v>
      </c>
      <c r="G207">
        <v>201610</v>
      </c>
      <c r="H207" s="79" t="s">
        <v>29</v>
      </c>
      <c r="I207" t="s">
        <v>913</v>
      </c>
      <c r="J207" t="s">
        <v>1175</v>
      </c>
      <c r="K207" t="s">
        <v>1176</v>
      </c>
      <c r="L207" t="s">
        <v>916</v>
      </c>
      <c r="N207" t="s">
        <v>916</v>
      </c>
      <c r="O207" t="s">
        <v>37</v>
      </c>
      <c r="P207" t="s">
        <v>1306</v>
      </c>
      <c r="Q207" t="s">
        <v>1310</v>
      </c>
      <c r="R207" t="s">
        <v>36</v>
      </c>
      <c r="S207">
        <v>-33157462</v>
      </c>
      <c r="T207" t="s">
        <v>1311</v>
      </c>
      <c r="V207">
        <v>28858604890</v>
      </c>
    </row>
    <row r="208" spans="1:22" x14ac:dyDescent="0.2">
      <c r="A208">
        <v>28758604809</v>
      </c>
      <c r="B208" s="79">
        <v>210003980</v>
      </c>
      <c r="C208" t="s">
        <v>747</v>
      </c>
      <c r="D208" t="s">
        <v>748</v>
      </c>
      <c r="E208" t="s">
        <v>749</v>
      </c>
      <c r="F208">
        <v>201820</v>
      </c>
      <c r="G208">
        <v>201610</v>
      </c>
      <c r="H208" s="79" t="s">
        <v>29</v>
      </c>
      <c r="I208" t="s">
        <v>913</v>
      </c>
      <c r="J208" t="s">
        <v>1175</v>
      </c>
      <c r="K208" t="s">
        <v>1176</v>
      </c>
      <c r="L208" t="s">
        <v>916</v>
      </c>
      <c r="N208" t="s">
        <v>916</v>
      </c>
      <c r="O208" t="s">
        <v>37</v>
      </c>
      <c r="P208" t="s">
        <v>1306</v>
      </c>
      <c r="Q208" t="s">
        <v>1312</v>
      </c>
      <c r="R208" t="s">
        <v>36</v>
      </c>
      <c r="S208">
        <v>-33904684</v>
      </c>
      <c r="V208">
        <v>28758604809</v>
      </c>
    </row>
    <row r="209" spans="1:22" x14ac:dyDescent="0.2">
      <c r="A209">
        <v>28958604525</v>
      </c>
      <c r="B209" s="79">
        <v>210004773</v>
      </c>
      <c r="C209" t="s">
        <v>745</v>
      </c>
      <c r="E209" t="s">
        <v>584</v>
      </c>
      <c r="F209">
        <v>201820</v>
      </c>
      <c r="G209">
        <v>201710</v>
      </c>
      <c r="H209" s="79" t="s">
        <v>29</v>
      </c>
      <c r="I209" t="s">
        <v>913</v>
      </c>
      <c r="J209" t="s">
        <v>1175</v>
      </c>
      <c r="K209" t="s">
        <v>1176</v>
      </c>
      <c r="L209" t="s">
        <v>916</v>
      </c>
      <c r="N209" t="s">
        <v>916</v>
      </c>
      <c r="O209" t="s">
        <v>37</v>
      </c>
      <c r="P209" t="s">
        <v>1306</v>
      </c>
      <c r="Q209" t="s">
        <v>1313</v>
      </c>
      <c r="R209" t="s">
        <v>36</v>
      </c>
      <c r="S209">
        <v>-33686376</v>
      </c>
      <c r="T209" t="s">
        <v>1314</v>
      </c>
      <c r="V209">
        <v>28958604525</v>
      </c>
    </row>
    <row r="210" spans="1:22" x14ac:dyDescent="0.2">
      <c r="A210">
        <v>29140000549</v>
      </c>
      <c r="B210" s="79">
        <v>210004790</v>
      </c>
      <c r="C210" t="s">
        <v>409</v>
      </c>
      <c r="D210" t="s">
        <v>744</v>
      </c>
      <c r="E210" t="s">
        <v>460</v>
      </c>
      <c r="F210">
        <v>201820</v>
      </c>
      <c r="G210">
        <v>201710</v>
      </c>
      <c r="H210" s="79" t="s">
        <v>29</v>
      </c>
      <c r="I210" t="s">
        <v>913</v>
      </c>
      <c r="J210" t="s">
        <v>1175</v>
      </c>
      <c r="K210" t="s">
        <v>1176</v>
      </c>
      <c r="L210" t="s">
        <v>916</v>
      </c>
      <c r="N210" t="s">
        <v>916</v>
      </c>
      <c r="O210" t="s">
        <v>37</v>
      </c>
      <c r="P210" t="s">
        <v>1306</v>
      </c>
      <c r="Q210" t="s">
        <v>1315</v>
      </c>
      <c r="R210" t="s">
        <v>96</v>
      </c>
      <c r="S210" t="s">
        <v>1316</v>
      </c>
      <c r="V210">
        <v>29140000549</v>
      </c>
    </row>
    <row r="211" spans="1:22" x14ac:dyDescent="0.2">
      <c r="A211">
        <v>28399900199</v>
      </c>
      <c r="B211" s="79">
        <v>210006367</v>
      </c>
      <c r="C211" t="s">
        <v>337</v>
      </c>
      <c r="D211" t="s">
        <v>379</v>
      </c>
      <c r="E211" t="s">
        <v>735</v>
      </c>
      <c r="F211">
        <v>201820</v>
      </c>
      <c r="G211">
        <v>201810</v>
      </c>
      <c r="H211" s="79" t="s">
        <v>29</v>
      </c>
      <c r="I211" t="s">
        <v>913</v>
      </c>
      <c r="J211" t="s">
        <v>1175</v>
      </c>
      <c r="K211" t="s">
        <v>1176</v>
      </c>
      <c r="L211" t="s">
        <v>916</v>
      </c>
      <c r="N211" t="s">
        <v>916</v>
      </c>
      <c r="O211" t="s">
        <v>37</v>
      </c>
      <c r="P211" t="s">
        <v>1306</v>
      </c>
      <c r="Q211" t="s">
        <v>1317</v>
      </c>
      <c r="R211" t="s">
        <v>86</v>
      </c>
      <c r="S211" t="s">
        <v>1318</v>
      </c>
      <c r="V211">
        <v>28399900199</v>
      </c>
    </row>
    <row r="212" spans="1:22" x14ac:dyDescent="0.2">
      <c r="A212">
        <v>28563400424</v>
      </c>
      <c r="B212" s="79">
        <v>210004503</v>
      </c>
      <c r="C212" t="s">
        <v>305</v>
      </c>
      <c r="D212" t="s">
        <v>562</v>
      </c>
      <c r="E212" t="s">
        <v>746</v>
      </c>
      <c r="F212">
        <v>201820</v>
      </c>
      <c r="G212">
        <v>201710</v>
      </c>
      <c r="H212" s="79" t="s">
        <v>29</v>
      </c>
      <c r="I212" t="s">
        <v>913</v>
      </c>
      <c r="J212" t="s">
        <v>1175</v>
      </c>
      <c r="K212" t="s">
        <v>1176</v>
      </c>
      <c r="L212" t="s">
        <v>916</v>
      </c>
      <c r="N212" t="s">
        <v>916</v>
      </c>
      <c r="O212" t="s">
        <v>37</v>
      </c>
      <c r="P212" t="s">
        <v>1306</v>
      </c>
      <c r="Q212" t="s">
        <v>1319</v>
      </c>
      <c r="R212" t="s">
        <v>207</v>
      </c>
      <c r="S212">
        <f>974-55022788</f>
        <v>-55021814</v>
      </c>
      <c r="V212">
        <v>28563400424</v>
      </c>
    </row>
    <row r="213" spans="1:22" x14ac:dyDescent="0.2">
      <c r="A213">
        <v>27884000360</v>
      </c>
      <c r="B213" s="79">
        <v>210003957</v>
      </c>
      <c r="C213" t="s">
        <v>736</v>
      </c>
      <c r="E213" t="s">
        <v>737</v>
      </c>
      <c r="F213">
        <v>201820</v>
      </c>
      <c r="G213">
        <v>201610</v>
      </c>
      <c r="H213" s="79" t="s">
        <v>29</v>
      </c>
      <c r="I213" t="s">
        <v>913</v>
      </c>
      <c r="J213" t="s">
        <v>1175</v>
      </c>
      <c r="K213" t="s">
        <v>1176</v>
      </c>
      <c r="L213" t="s">
        <v>916</v>
      </c>
      <c r="N213" t="s">
        <v>916</v>
      </c>
      <c r="O213" t="s">
        <v>37</v>
      </c>
      <c r="P213" t="s">
        <v>1306</v>
      </c>
      <c r="Q213" t="s">
        <v>1320</v>
      </c>
      <c r="R213" t="s">
        <v>137</v>
      </c>
      <c r="V213">
        <v>27884000360</v>
      </c>
    </row>
    <row r="214" spans="1:22" x14ac:dyDescent="0.2">
      <c r="B214" s="79">
        <v>210007571</v>
      </c>
      <c r="C214" t="s">
        <v>641</v>
      </c>
      <c r="E214" t="s">
        <v>741</v>
      </c>
      <c r="F214">
        <v>201820</v>
      </c>
      <c r="G214">
        <v>201820</v>
      </c>
      <c r="H214" s="79" t="s">
        <v>29</v>
      </c>
      <c r="I214" t="s">
        <v>913</v>
      </c>
      <c r="J214" t="s">
        <v>1175</v>
      </c>
      <c r="K214" t="s">
        <v>1176</v>
      </c>
      <c r="L214" t="s">
        <v>916</v>
      </c>
      <c r="N214" t="s">
        <v>916</v>
      </c>
      <c r="O214" t="s">
        <v>37</v>
      </c>
      <c r="P214" t="s">
        <v>1306</v>
      </c>
      <c r="Q214" t="s">
        <v>1321</v>
      </c>
      <c r="R214" t="s">
        <v>36</v>
      </c>
      <c r="S214" t="s">
        <v>1322</v>
      </c>
    </row>
    <row r="215" spans="1:22" x14ac:dyDescent="0.2">
      <c r="A215">
        <v>28363400535</v>
      </c>
      <c r="B215" s="79">
        <v>210003964</v>
      </c>
      <c r="C215" t="s">
        <v>438</v>
      </c>
      <c r="D215" t="s">
        <v>360</v>
      </c>
      <c r="E215" t="s">
        <v>738</v>
      </c>
      <c r="F215">
        <v>201820</v>
      </c>
      <c r="G215">
        <v>201610</v>
      </c>
      <c r="H215" s="79" t="s">
        <v>29</v>
      </c>
      <c r="I215" t="s">
        <v>913</v>
      </c>
      <c r="J215" t="s">
        <v>1175</v>
      </c>
      <c r="K215" t="s">
        <v>1176</v>
      </c>
      <c r="L215" t="s">
        <v>916</v>
      </c>
      <c r="N215" t="s">
        <v>916</v>
      </c>
      <c r="O215" t="s">
        <v>37</v>
      </c>
      <c r="P215" t="s">
        <v>1306</v>
      </c>
      <c r="Q215" t="s">
        <v>1323</v>
      </c>
      <c r="R215" t="s">
        <v>207</v>
      </c>
      <c r="V215">
        <v>28363400535</v>
      </c>
    </row>
    <row r="216" spans="1:22" x14ac:dyDescent="0.2">
      <c r="A216">
        <v>28363402387</v>
      </c>
      <c r="B216" s="79">
        <v>210002996</v>
      </c>
      <c r="C216" t="s">
        <v>733</v>
      </c>
      <c r="D216" t="s">
        <v>306</v>
      </c>
      <c r="E216" t="s">
        <v>734</v>
      </c>
      <c r="F216">
        <v>201820</v>
      </c>
      <c r="G216">
        <v>201710</v>
      </c>
      <c r="H216" s="79" t="s">
        <v>29</v>
      </c>
      <c r="I216" t="s">
        <v>913</v>
      </c>
      <c r="J216" t="s">
        <v>1175</v>
      </c>
      <c r="K216" t="s">
        <v>1176</v>
      </c>
      <c r="L216" t="s">
        <v>916</v>
      </c>
      <c r="N216" t="s">
        <v>916</v>
      </c>
      <c r="O216" t="s">
        <v>37</v>
      </c>
      <c r="P216" t="s">
        <v>1306</v>
      </c>
      <c r="Q216" t="s">
        <v>1324</v>
      </c>
      <c r="R216" t="s">
        <v>207</v>
      </c>
      <c r="S216" t="s">
        <v>1325</v>
      </c>
      <c r="T216">
        <v>-50319955</v>
      </c>
      <c r="V216">
        <v>28363402387</v>
      </c>
    </row>
    <row r="217" spans="1:22" x14ac:dyDescent="0.2">
      <c r="A217">
        <v>28963402835</v>
      </c>
      <c r="B217" s="79">
        <v>210000029</v>
      </c>
      <c r="C217" t="s">
        <v>743</v>
      </c>
      <c r="D217" t="s">
        <v>331</v>
      </c>
      <c r="E217" t="s">
        <v>599</v>
      </c>
      <c r="F217">
        <v>201820</v>
      </c>
      <c r="G217">
        <v>201610</v>
      </c>
      <c r="H217" s="79" t="s">
        <v>29</v>
      </c>
      <c r="I217" t="s">
        <v>913</v>
      </c>
      <c r="J217" t="s">
        <v>1175</v>
      </c>
      <c r="K217" t="s">
        <v>1176</v>
      </c>
      <c r="L217" t="s">
        <v>916</v>
      </c>
      <c r="N217" t="s">
        <v>916</v>
      </c>
      <c r="O217" t="s">
        <v>37</v>
      </c>
      <c r="P217" t="s">
        <v>1306</v>
      </c>
      <c r="Q217" t="s">
        <v>1326</v>
      </c>
      <c r="R217" t="s">
        <v>207</v>
      </c>
      <c r="S217" t="s">
        <v>1327</v>
      </c>
      <c r="V217">
        <v>28963402835</v>
      </c>
    </row>
    <row r="218" spans="1:22" x14ac:dyDescent="0.2">
      <c r="A218">
        <v>28935629006</v>
      </c>
      <c r="B218" s="79">
        <v>210003987</v>
      </c>
      <c r="C218" t="s">
        <v>739</v>
      </c>
      <c r="E218" t="s">
        <v>740</v>
      </c>
      <c r="F218">
        <v>201820</v>
      </c>
      <c r="G218">
        <v>201610</v>
      </c>
      <c r="H218" s="79" t="s">
        <v>29</v>
      </c>
      <c r="I218" t="s">
        <v>913</v>
      </c>
      <c r="J218" t="s">
        <v>1175</v>
      </c>
      <c r="K218" t="s">
        <v>1176</v>
      </c>
      <c r="L218" t="s">
        <v>916</v>
      </c>
      <c r="N218" t="s">
        <v>916</v>
      </c>
      <c r="O218" t="s">
        <v>37</v>
      </c>
      <c r="P218" t="s">
        <v>1306</v>
      </c>
      <c r="Q218" t="s">
        <v>1328</v>
      </c>
      <c r="R218" t="s">
        <v>62</v>
      </c>
      <c r="T218" t="s">
        <v>1206</v>
      </c>
      <c r="V218">
        <v>28935629006</v>
      </c>
    </row>
    <row r="219" spans="1:22" x14ac:dyDescent="0.2">
      <c r="A219">
        <v>28958604620</v>
      </c>
      <c r="B219" s="79">
        <v>210004792</v>
      </c>
      <c r="C219" t="s">
        <v>780</v>
      </c>
      <c r="E219" t="s">
        <v>781</v>
      </c>
      <c r="F219">
        <v>201820</v>
      </c>
      <c r="G219">
        <v>201710</v>
      </c>
      <c r="H219" s="79" t="s">
        <v>29</v>
      </c>
      <c r="I219" t="s">
        <v>913</v>
      </c>
      <c r="J219" t="s">
        <v>1175</v>
      </c>
      <c r="K219" t="s">
        <v>1176</v>
      </c>
      <c r="L219" t="s">
        <v>916</v>
      </c>
      <c r="N219" t="s">
        <v>916</v>
      </c>
      <c r="O219" t="s">
        <v>37</v>
      </c>
      <c r="P219" t="s">
        <v>1306</v>
      </c>
      <c r="Q219" t="s">
        <v>1329</v>
      </c>
      <c r="R219" t="s">
        <v>36</v>
      </c>
      <c r="S219" t="s">
        <v>1330</v>
      </c>
      <c r="T219">
        <v>-30074879</v>
      </c>
      <c r="V219">
        <v>28958604620</v>
      </c>
    </row>
    <row r="220" spans="1:22" x14ac:dyDescent="0.2">
      <c r="A220">
        <v>27363400927</v>
      </c>
      <c r="B220" s="79">
        <v>210000024</v>
      </c>
      <c r="C220" t="s">
        <v>562</v>
      </c>
      <c r="D220" t="s">
        <v>742</v>
      </c>
      <c r="E220" t="s">
        <v>362</v>
      </c>
      <c r="F220">
        <v>201820</v>
      </c>
      <c r="G220">
        <v>201610</v>
      </c>
      <c r="H220" s="79" t="s">
        <v>29</v>
      </c>
      <c r="I220" t="s">
        <v>913</v>
      </c>
      <c r="J220" t="s">
        <v>1175</v>
      </c>
      <c r="K220" t="s">
        <v>1176</v>
      </c>
      <c r="L220" t="s">
        <v>916</v>
      </c>
      <c r="N220" t="s">
        <v>916</v>
      </c>
      <c r="O220" t="s">
        <v>37</v>
      </c>
      <c r="P220" t="s">
        <v>1306</v>
      </c>
      <c r="Q220" t="s">
        <v>1331</v>
      </c>
      <c r="R220" t="s">
        <v>207</v>
      </c>
      <c r="S220" t="s">
        <v>1332</v>
      </c>
      <c r="V220">
        <v>27363400927</v>
      </c>
    </row>
    <row r="221" spans="1:22" x14ac:dyDescent="0.2">
      <c r="A221">
        <v>28350400534</v>
      </c>
      <c r="B221" s="79">
        <v>210007212</v>
      </c>
      <c r="C221" t="s">
        <v>784</v>
      </c>
      <c r="E221" t="s">
        <v>785</v>
      </c>
      <c r="F221">
        <v>201820</v>
      </c>
      <c r="G221">
        <v>201810</v>
      </c>
      <c r="H221" s="79" t="s">
        <v>29</v>
      </c>
      <c r="I221" t="s">
        <v>913</v>
      </c>
      <c r="J221" t="s">
        <v>1175</v>
      </c>
      <c r="K221" t="s">
        <v>1176</v>
      </c>
      <c r="L221" t="s">
        <v>916</v>
      </c>
      <c r="N221" t="s">
        <v>916</v>
      </c>
      <c r="O221" t="s">
        <v>37</v>
      </c>
      <c r="P221" t="s">
        <v>1306</v>
      </c>
      <c r="Q221" t="s">
        <v>1333</v>
      </c>
      <c r="R221" t="s">
        <v>144</v>
      </c>
      <c r="S221" t="s">
        <v>1334</v>
      </c>
      <c r="V221">
        <v>28350400534</v>
      </c>
    </row>
    <row r="222" spans="1:22" x14ac:dyDescent="0.2">
      <c r="A222">
        <v>28779200915</v>
      </c>
      <c r="B222" s="79">
        <v>210003979</v>
      </c>
      <c r="C222" t="s">
        <v>778</v>
      </c>
      <c r="E222" t="s">
        <v>779</v>
      </c>
      <c r="F222">
        <v>201820</v>
      </c>
      <c r="G222">
        <v>201610</v>
      </c>
      <c r="H222" s="79" t="s">
        <v>29</v>
      </c>
      <c r="I222" t="s">
        <v>913</v>
      </c>
      <c r="J222" t="s">
        <v>1175</v>
      </c>
      <c r="K222" t="s">
        <v>1176</v>
      </c>
      <c r="L222" t="s">
        <v>916</v>
      </c>
      <c r="N222" t="s">
        <v>916</v>
      </c>
      <c r="O222" t="s">
        <v>37</v>
      </c>
      <c r="P222" t="s">
        <v>1306</v>
      </c>
      <c r="Q222" t="s">
        <v>1335</v>
      </c>
      <c r="R222" t="s">
        <v>50</v>
      </c>
      <c r="T222" t="s">
        <v>1336</v>
      </c>
      <c r="V222">
        <v>28779200915</v>
      </c>
    </row>
    <row r="223" spans="1:22" x14ac:dyDescent="0.2">
      <c r="A223">
        <v>29073601675</v>
      </c>
      <c r="B223" s="79">
        <v>210003978</v>
      </c>
      <c r="C223" t="s">
        <v>306</v>
      </c>
      <c r="D223" t="s">
        <v>788</v>
      </c>
      <c r="E223" t="s">
        <v>789</v>
      </c>
      <c r="F223">
        <v>201820</v>
      </c>
      <c r="G223">
        <v>201610</v>
      </c>
      <c r="H223" s="79" t="s">
        <v>29</v>
      </c>
      <c r="I223" t="s">
        <v>913</v>
      </c>
      <c r="J223" t="s">
        <v>1175</v>
      </c>
      <c r="K223" t="s">
        <v>1176</v>
      </c>
      <c r="L223" t="s">
        <v>916</v>
      </c>
      <c r="N223" t="s">
        <v>916</v>
      </c>
      <c r="O223" t="s">
        <v>37</v>
      </c>
      <c r="P223" t="s">
        <v>1306</v>
      </c>
      <c r="Q223" t="s">
        <v>1337</v>
      </c>
      <c r="R223" t="s">
        <v>56</v>
      </c>
      <c r="T223">
        <v>-50563476</v>
      </c>
      <c r="V223">
        <v>29073601675</v>
      </c>
    </row>
    <row r="224" spans="1:22" x14ac:dyDescent="0.2">
      <c r="A224">
        <v>28799900321</v>
      </c>
      <c r="B224" s="79">
        <v>210007569</v>
      </c>
      <c r="C224" t="s">
        <v>774</v>
      </c>
      <c r="E224" t="s">
        <v>775</v>
      </c>
      <c r="F224">
        <v>201820</v>
      </c>
      <c r="G224">
        <v>201810</v>
      </c>
      <c r="H224" s="79" t="s">
        <v>29</v>
      </c>
      <c r="I224" t="s">
        <v>913</v>
      </c>
      <c r="J224" t="s">
        <v>1175</v>
      </c>
      <c r="K224" t="s">
        <v>1176</v>
      </c>
      <c r="L224" t="s">
        <v>916</v>
      </c>
      <c r="N224" t="s">
        <v>916</v>
      </c>
      <c r="O224" t="s">
        <v>37</v>
      </c>
      <c r="P224" t="s">
        <v>1306</v>
      </c>
      <c r="Q224" t="s">
        <v>1338</v>
      </c>
      <c r="R224" t="s">
        <v>86</v>
      </c>
      <c r="S224" t="s">
        <v>1339</v>
      </c>
      <c r="V224">
        <v>28799900321</v>
      </c>
    </row>
    <row r="225" spans="1:22" x14ac:dyDescent="0.2">
      <c r="A225">
        <v>27963400233</v>
      </c>
      <c r="B225" s="79">
        <v>210000017</v>
      </c>
      <c r="C225" t="s">
        <v>438</v>
      </c>
      <c r="D225" t="s">
        <v>786</v>
      </c>
      <c r="E225" t="s">
        <v>787</v>
      </c>
      <c r="F225">
        <v>201820</v>
      </c>
      <c r="G225">
        <v>201610</v>
      </c>
      <c r="H225" s="79" t="s">
        <v>29</v>
      </c>
      <c r="I225" t="s">
        <v>913</v>
      </c>
      <c r="J225" t="s">
        <v>1175</v>
      </c>
      <c r="K225" t="s">
        <v>1176</v>
      </c>
      <c r="L225" t="s">
        <v>916</v>
      </c>
      <c r="N225" t="s">
        <v>916</v>
      </c>
      <c r="O225" t="s">
        <v>37</v>
      </c>
      <c r="P225" t="s">
        <v>1306</v>
      </c>
      <c r="Q225" t="s">
        <v>1340</v>
      </c>
      <c r="R225" t="s">
        <v>207</v>
      </c>
      <c r="S225" t="s">
        <v>1341</v>
      </c>
      <c r="V225">
        <v>27963400233</v>
      </c>
    </row>
    <row r="226" spans="1:22" x14ac:dyDescent="0.2">
      <c r="A226">
        <v>27363400600</v>
      </c>
      <c r="B226" s="79">
        <v>210006240</v>
      </c>
      <c r="C226" t="s">
        <v>776</v>
      </c>
      <c r="E226" t="s">
        <v>777</v>
      </c>
      <c r="F226">
        <v>201820</v>
      </c>
      <c r="G226">
        <v>201810</v>
      </c>
      <c r="H226" s="79" t="s">
        <v>29</v>
      </c>
      <c r="I226" t="s">
        <v>913</v>
      </c>
      <c r="J226" t="s">
        <v>1175</v>
      </c>
      <c r="K226" t="s">
        <v>1176</v>
      </c>
      <c r="L226" t="s">
        <v>916</v>
      </c>
      <c r="N226" t="s">
        <v>916</v>
      </c>
      <c r="O226" t="s">
        <v>37</v>
      </c>
      <c r="P226" t="s">
        <v>1306</v>
      </c>
      <c r="Q226" t="s">
        <v>1342</v>
      </c>
      <c r="R226" t="s">
        <v>207</v>
      </c>
      <c r="S226" t="s">
        <v>1343</v>
      </c>
      <c r="V226">
        <v>27363400600</v>
      </c>
    </row>
    <row r="227" spans="1:22" x14ac:dyDescent="0.2">
      <c r="A227">
        <v>28776000034</v>
      </c>
      <c r="B227" s="79">
        <v>210005020</v>
      </c>
      <c r="C227" t="s">
        <v>309</v>
      </c>
      <c r="E227" t="s">
        <v>769</v>
      </c>
      <c r="F227">
        <v>201820</v>
      </c>
      <c r="G227">
        <v>201710</v>
      </c>
      <c r="H227" s="79" t="s">
        <v>29</v>
      </c>
      <c r="I227" t="s">
        <v>913</v>
      </c>
      <c r="J227" t="s">
        <v>1175</v>
      </c>
      <c r="K227" t="s">
        <v>1176</v>
      </c>
      <c r="L227" t="s">
        <v>916</v>
      </c>
      <c r="N227" t="s">
        <v>916</v>
      </c>
      <c r="O227" t="s">
        <v>37</v>
      </c>
      <c r="P227" t="s">
        <v>1306</v>
      </c>
      <c r="Q227" t="s">
        <v>1344</v>
      </c>
      <c r="R227" t="s">
        <v>77</v>
      </c>
      <c r="S227" t="s">
        <v>1345</v>
      </c>
      <c r="V227">
        <v>28776000034</v>
      </c>
    </row>
    <row r="228" spans="1:22" x14ac:dyDescent="0.2">
      <c r="A228">
        <v>28556600717</v>
      </c>
      <c r="B228" s="79">
        <v>210003956</v>
      </c>
      <c r="C228" t="s">
        <v>309</v>
      </c>
      <c r="E228" t="s">
        <v>773</v>
      </c>
      <c r="F228">
        <v>201820</v>
      </c>
      <c r="G228">
        <v>201610</v>
      </c>
      <c r="H228" s="79" t="s">
        <v>29</v>
      </c>
      <c r="I228" t="s">
        <v>913</v>
      </c>
      <c r="J228" t="s">
        <v>1175</v>
      </c>
      <c r="K228" t="s">
        <v>1176</v>
      </c>
      <c r="L228" t="s">
        <v>916</v>
      </c>
      <c r="N228" t="s">
        <v>916</v>
      </c>
      <c r="O228" t="s">
        <v>37</v>
      </c>
      <c r="P228" t="s">
        <v>1306</v>
      </c>
      <c r="Q228" t="s">
        <v>1346</v>
      </c>
      <c r="R228" t="s">
        <v>31</v>
      </c>
      <c r="T228">
        <v>-33429507</v>
      </c>
      <c r="V228">
        <v>28556600717</v>
      </c>
    </row>
    <row r="229" spans="1:22" x14ac:dyDescent="0.2">
      <c r="A229">
        <v>28858604676</v>
      </c>
      <c r="B229" s="79">
        <v>210003963</v>
      </c>
      <c r="C229" t="s">
        <v>770</v>
      </c>
      <c r="D229" t="s">
        <v>771</v>
      </c>
      <c r="E229" t="s">
        <v>772</v>
      </c>
      <c r="F229">
        <v>201820</v>
      </c>
      <c r="G229">
        <v>201610</v>
      </c>
      <c r="H229" s="79" t="s">
        <v>29</v>
      </c>
      <c r="I229" t="s">
        <v>913</v>
      </c>
      <c r="J229" t="s">
        <v>1175</v>
      </c>
      <c r="K229" t="s">
        <v>1176</v>
      </c>
      <c r="L229" t="s">
        <v>916</v>
      </c>
      <c r="N229" t="s">
        <v>916</v>
      </c>
      <c r="O229" t="s">
        <v>37</v>
      </c>
      <c r="P229" t="s">
        <v>1306</v>
      </c>
      <c r="Q229" t="s">
        <v>1347</v>
      </c>
      <c r="R229" t="s">
        <v>36</v>
      </c>
      <c r="S229" t="s">
        <v>1206</v>
      </c>
      <c r="T229" t="s">
        <v>1206</v>
      </c>
      <c r="V229">
        <v>28858604676</v>
      </c>
    </row>
    <row r="230" spans="1:22" x14ac:dyDescent="0.2">
      <c r="A230">
        <v>28558603712</v>
      </c>
      <c r="B230" s="79">
        <v>210003960</v>
      </c>
      <c r="C230" t="s">
        <v>766</v>
      </c>
      <c r="E230" t="s">
        <v>767</v>
      </c>
      <c r="F230">
        <v>201820</v>
      </c>
      <c r="G230">
        <v>201610</v>
      </c>
      <c r="H230" s="79" t="s">
        <v>29</v>
      </c>
      <c r="I230" t="s">
        <v>913</v>
      </c>
      <c r="J230" t="s">
        <v>1175</v>
      </c>
      <c r="K230" t="s">
        <v>1176</v>
      </c>
      <c r="L230" t="s">
        <v>916</v>
      </c>
      <c r="N230" t="s">
        <v>916</v>
      </c>
      <c r="O230" t="s">
        <v>37</v>
      </c>
      <c r="P230" t="s">
        <v>1306</v>
      </c>
      <c r="Q230" t="s">
        <v>1348</v>
      </c>
      <c r="R230" t="s">
        <v>36</v>
      </c>
      <c r="S230">
        <v>-55740601</v>
      </c>
      <c r="V230">
        <v>28558603712</v>
      </c>
    </row>
    <row r="231" spans="1:22" x14ac:dyDescent="0.2">
      <c r="A231">
        <v>28863400637</v>
      </c>
      <c r="B231" s="79">
        <v>210004506</v>
      </c>
      <c r="C231" t="s">
        <v>350</v>
      </c>
      <c r="D231" t="s">
        <v>400</v>
      </c>
      <c r="E231" t="s">
        <v>763</v>
      </c>
      <c r="F231">
        <v>201820</v>
      </c>
      <c r="G231">
        <v>201710</v>
      </c>
      <c r="H231" s="79" t="s">
        <v>29</v>
      </c>
      <c r="I231" t="s">
        <v>913</v>
      </c>
      <c r="J231" t="s">
        <v>1175</v>
      </c>
      <c r="K231" t="s">
        <v>1176</v>
      </c>
      <c r="L231" t="s">
        <v>916</v>
      </c>
      <c r="N231" t="s">
        <v>916</v>
      </c>
      <c r="O231" t="s">
        <v>37</v>
      </c>
      <c r="P231" t="s">
        <v>1306</v>
      </c>
      <c r="Q231" t="s">
        <v>1349</v>
      </c>
      <c r="R231" t="s">
        <v>207</v>
      </c>
      <c r="S231" t="s">
        <v>1350</v>
      </c>
      <c r="V231">
        <v>28863400637</v>
      </c>
    </row>
    <row r="232" spans="1:22" x14ac:dyDescent="0.2">
      <c r="A232">
        <v>27463400432</v>
      </c>
      <c r="B232" s="79">
        <v>210004794</v>
      </c>
      <c r="C232" t="s">
        <v>553</v>
      </c>
      <c r="D232" t="s">
        <v>360</v>
      </c>
      <c r="E232" t="s">
        <v>762</v>
      </c>
      <c r="F232">
        <v>201820</v>
      </c>
      <c r="G232">
        <v>201710</v>
      </c>
      <c r="H232" s="79" t="s">
        <v>29</v>
      </c>
      <c r="I232" t="s">
        <v>913</v>
      </c>
      <c r="J232" t="s">
        <v>1175</v>
      </c>
      <c r="K232" t="s">
        <v>1176</v>
      </c>
      <c r="L232" t="s">
        <v>916</v>
      </c>
      <c r="N232" t="s">
        <v>916</v>
      </c>
      <c r="O232" t="s">
        <v>37</v>
      </c>
      <c r="P232" t="s">
        <v>1306</v>
      </c>
      <c r="Q232" t="s">
        <v>1351</v>
      </c>
      <c r="R232" t="s">
        <v>207</v>
      </c>
      <c r="S232" t="s">
        <v>1352</v>
      </c>
      <c r="V232">
        <v>27463400432</v>
      </c>
    </row>
    <row r="233" spans="1:22" x14ac:dyDescent="0.2">
      <c r="A233">
        <v>29015600802</v>
      </c>
      <c r="B233" s="79">
        <v>210007938</v>
      </c>
      <c r="C233" t="s">
        <v>760</v>
      </c>
      <c r="E233" t="s">
        <v>761</v>
      </c>
      <c r="F233">
        <v>201820</v>
      </c>
      <c r="G233">
        <v>201810</v>
      </c>
      <c r="H233" s="79" t="s">
        <v>1305</v>
      </c>
      <c r="I233" t="s">
        <v>913</v>
      </c>
      <c r="J233" t="s">
        <v>1175</v>
      </c>
      <c r="K233" t="s">
        <v>1176</v>
      </c>
      <c r="L233" t="s">
        <v>916</v>
      </c>
      <c r="N233" t="s">
        <v>916</v>
      </c>
      <c r="O233" t="s">
        <v>37</v>
      </c>
      <c r="P233" t="s">
        <v>1306</v>
      </c>
      <c r="Q233" t="s">
        <v>1353</v>
      </c>
      <c r="R233" t="s">
        <v>154</v>
      </c>
      <c r="S233">
        <f>971-529493266</f>
        <v>-529492295</v>
      </c>
      <c r="V233">
        <v>29015600802</v>
      </c>
    </row>
    <row r="234" spans="1:22" x14ac:dyDescent="0.2">
      <c r="A234">
        <v>28879200783</v>
      </c>
      <c r="B234" s="79">
        <v>210003962</v>
      </c>
      <c r="C234" t="s">
        <v>764</v>
      </c>
      <c r="E234" t="s">
        <v>765</v>
      </c>
      <c r="F234">
        <v>201820</v>
      </c>
      <c r="G234">
        <v>201610</v>
      </c>
      <c r="H234" s="79" t="s">
        <v>29</v>
      </c>
      <c r="I234" t="s">
        <v>913</v>
      </c>
      <c r="J234" t="s">
        <v>1175</v>
      </c>
      <c r="K234" t="s">
        <v>1176</v>
      </c>
      <c r="L234" t="s">
        <v>916</v>
      </c>
      <c r="N234" t="s">
        <v>916</v>
      </c>
      <c r="O234" t="s">
        <v>37</v>
      </c>
      <c r="P234" t="s">
        <v>1306</v>
      </c>
      <c r="Q234" t="s">
        <v>1354</v>
      </c>
      <c r="R234" t="s">
        <v>50</v>
      </c>
      <c r="T234">
        <v>-30116829</v>
      </c>
      <c r="V234">
        <v>28879200783</v>
      </c>
    </row>
    <row r="235" spans="1:22" x14ac:dyDescent="0.2">
      <c r="A235">
        <v>28963404362</v>
      </c>
      <c r="B235" s="79">
        <v>210000221</v>
      </c>
      <c r="C235" t="s">
        <v>350</v>
      </c>
      <c r="D235" t="s">
        <v>768</v>
      </c>
      <c r="E235" t="s">
        <v>532</v>
      </c>
      <c r="F235">
        <v>201820</v>
      </c>
      <c r="G235">
        <v>201710</v>
      </c>
      <c r="H235" s="79" t="s">
        <v>29</v>
      </c>
      <c r="I235" t="s">
        <v>913</v>
      </c>
      <c r="J235" t="s">
        <v>1175</v>
      </c>
      <c r="K235" t="s">
        <v>1176</v>
      </c>
      <c r="L235" t="s">
        <v>916</v>
      </c>
      <c r="N235" t="s">
        <v>916</v>
      </c>
      <c r="O235" t="s">
        <v>37</v>
      </c>
      <c r="P235" t="s">
        <v>1306</v>
      </c>
      <c r="Q235" t="s">
        <v>1355</v>
      </c>
      <c r="R235" t="s">
        <v>207</v>
      </c>
      <c r="S235" t="s">
        <v>1356</v>
      </c>
      <c r="V235">
        <v>28963404362</v>
      </c>
    </row>
    <row r="236" spans="1:22" x14ac:dyDescent="0.2">
      <c r="A236">
        <v>29058603829</v>
      </c>
      <c r="B236" s="79">
        <v>210003977</v>
      </c>
      <c r="C236" t="s">
        <v>757</v>
      </c>
      <c r="D236" t="s">
        <v>309</v>
      </c>
      <c r="E236" t="s">
        <v>758</v>
      </c>
      <c r="F236">
        <v>201820</v>
      </c>
      <c r="G236">
        <v>201610</v>
      </c>
      <c r="H236" s="79" t="s">
        <v>29</v>
      </c>
      <c r="I236" t="s">
        <v>913</v>
      </c>
      <c r="J236" t="s">
        <v>1175</v>
      </c>
      <c r="K236" t="s">
        <v>1176</v>
      </c>
      <c r="L236" t="s">
        <v>916</v>
      </c>
      <c r="N236" t="s">
        <v>916</v>
      </c>
      <c r="O236" t="s">
        <v>37</v>
      </c>
      <c r="P236" t="s">
        <v>1306</v>
      </c>
      <c r="Q236" t="s">
        <v>1357</v>
      </c>
      <c r="R236" t="s">
        <v>36</v>
      </c>
      <c r="S236" t="s">
        <v>1358</v>
      </c>
      <c r="T236">
        <v>-33102905</v>
      </c>
      <c r="V236">
        <v>29058603829</v>
      </c>
    </row>
    <row r="237" spans="1:22" x14ac:dyDescent="0.2">
      <c r="A237">
        <v>28999900252</v>
      </c>
      <c r="B237" s="79">
        <v>210006929</v>
      </c>
      <c r="C237" t="s">
        <v>1359</v>
      </c>
      <c r="E237" t="s">
        <v>1360</v>
      </c>
      <c r="F237">
        <v>201820</v>
      </c>
      <c r="G237">
        <v>201810</v>
      </c>
      <c r="H237" s="79" t="s">
        <v>1361</v>
      </c>
      <c r="I237" t="s">
        <v>913</v>
      </c>
      <c r="J237" t="s">
        <v>1175</v>
      </c>
      <c r="K237" t="s">
        <v>1176</v>
      </c>
      <c r="L237" t="s">
        <v>916</v>
      </c>
      <c r="N237" t="s">
        <v>916</v>
      </c>
      <c r="O237" t="s">
        <v>37</v>
      </c>
      <c r="P237" t="s">
        <v>1306</v>
      </c>
      <c r="Q237" t="s">
        <v>1362</v>
      </c>
      <c r="R237" t="s">
        <v>86</v>
      </c>
      <c r="S237">
        <f>974-33780708</f>
        <v>-33779734</v>
      </c>
      <c r="V237">
        <v>28999900252</v>
      </c>
    </row>
    <row r="238" spans="1:22" x14ac:dyDescent="0.2">
      <c r="A238">
        <v>28379201466</v>
      </c>
      <c r="B238" s="79">
        <v>210003961</v>
      </c>
      <c r="C238" t="s">
        <v>384</v>
      </c>
      <c r="E238" t="s">
        <v>759</v>
      </c>
      <c r="F238">
        <v>201820</v>
      </c>
      <c r="G238">
        <v>201610</v>
      </c>
      <c r="H238" s="79" t="s">
        <v>29</v>
      </c>
      <c r="I238" t="s">
        <v>913</v>
      </c>
      <c r="J238" t="s">
        <v>1175</v>
      </c>
      <c r="K238" t="s">
        <v>1176</v>
      </c>
      <c r="L238" t="s">
        <v>916</v>
      </c>
      <c r="N238" t="s">
        <v>916</v>
      </c>
      <c r="O238" t="s">
        <v>37</v>
      </c>
      <c r="P238" t="s">
        <v>1306</v>
      </c>
      <c r="Q238" t="s">
        <v>1363</v>
      </c>
      <c r="R238" t="s">
        <v>50</v>
      </c>
      <c r="T238">
        <v>-31246063</v>
      </c>
      <c r="V238">
        <v>28379201466</v>
      </c>
    </row>
    <row r="239" spans="1:22" x14ac:dyDescent="0.2">
      <c r="A239">
        <v>28263402355</v>
      </c>
      <c r="B239" s="79">
        <v>210008034</v>
      </c>
      <c r="C239" t="s">
        <v>809</v>
      </c>
      <c r="D239" t="s">
        <v>810</v>
      </c>
      <c r="E239" t="s">
        <v>408</v>
      </c>
      <c r="F239">
        <v>201820</v>
      </c>
      <c r="G239">
        <v>201810</v>
      </c>
      <c r="H239" s="79" t="s">
        <v>29</v>
      </c>
      <c r="I239" t="s">
        <v>913</v>
      </c>
      <c r="J239" t="s">
        <v>1175</v>
      </c>
      <c r="K239" t="s">
        <v>1176</v>
      </c>
      <c r="L239" t="s">
        <v>916</v>
      </c>
      <c r="N239" t="s">
        <v>916</v>
      </c>
      <c r="O239" t="s">
        <v>47</v>
      </c>
      <c r="P239" t="s">
        <v>1364</v>
      </c>
      <c r="Q239" t="s">
        <v>1365</v>
      </c>
      <c r="R239" t="s">
        <v>207</v>
      </c>
      <c r="S239" t="s">
        <v>1366</v>
      </c>
      <c r="V239">
        <v>28263402355</v>
      </c>
    </row>
    <row r="240" spans="1:22" x14ac:dyDescent="0.2">
      <c r="A240">
        <v>28899900169</v>
      </c>
      <c r="B240" s="79">
        <v>210004759</v>
      </c>
      <c r="C240" t="s">
        <v>813</v>
      </c>
      <c r="D240" t="s">
        <v>814</v>
      </c>
      <c r="E240" t="s">
        <v>815</v>
      </c>
      <c r="F240">
        <v>201820</v>
      </c>
      <c r="G240">
        <v>201710</v>
      </c>
      <c r="H240" s="79" t="s">
        <v>29</v>
      </c>
      <c r="I240" t="s">
        <v>913</v>
      </c>
      <c r="J240" t="s">
        <v>1175</v>
      </c>
      <c r="K240" t="s">
        <v>1176</v>
      </c>
      <c r="L240" t="s">
        <v>916</v>
      </c>
      <c r="N240" t="s">
        <v>916</v>
      </c>
      <c r="O240" t="s">
        <v>47</v>
      </c>
      <c r="P240" t="s">
        <v>1364</v>
      </c>
      <c r="Q240" t="s">
        <v>1367</v>
      </c>
      <c r="R240" t="s">
        <v>86</v>
      </c>
      <c r="S240" t="s">
        <v>1368</v>
      </c>
      <c r="V240">
        <v>28899900169</v>
      </c>
    </row>
    <row r="241" spans="1:22" x14ac:dyDescent="0.2">
      <c r="A241">
        <v>29135605490</v>
      </c>
      <c r="B241" s="79">
        <v>210003985</v>
      </c>
      <c r="C241" t="s">
        <v>825</v>
      </c>
      <c r="E241" t="s">
        <v>826</v>
      </c>
      <c r="F241">
        <v>201820</v>
      </c>
      <c r="G241">
        <v>201610</v>
      </c>
      <c r="H241" s="79" t="s">
        <v>29</v>
      </c>
      <c r="I241" t="s">
        <v>913</v>
      </c>
      <c r="J241" t="s">
        <v>1175</v>
      </c>
      <c r="K241" t="s">
        <v>1176</v>
      </c>
      <c r="L241" t="s">
        <v>916</v>
      </c>
      <c r="N241" t="s">
        <v>916</v>
      </c>
      <c r="O241" t="s">
        <v>47</v>
      </c>
      <c r="P241" t="s">
        <v>1364</v>
      </c>
      <c r="Q241" t="s">
        <v>1369</v>
      </c>
      <c r="R241" t="s">
        <v>62</v>
      </c>
      <c r="S241" t="s">
        <v>1370</v>
      </c>
      <c r="T241" t="s">
        <v>1371</v>
      </c>
      <c r="V241">
        <v>29135605490</v>
      </c>
    </row>
    <row r="242" spans="1:22" x14ac:dyDescent="0.2">
      <c r="A242">
        <v>29014400033</v>
      </c>
      <c r="B242" s="79">
        <v>210000200</v>
      </c>
      <c r="C242" t="s">
        <v>792</v>
      </c>
      <c r="E242" t="s">
        <v>793</v>
      </c>
      <c r="F242">
        <v>201820</v>
      </c>
      <c r="G242">
        <v>201810</v>
      </c>
      <c r="H242" s="79" t="s">
        <v>29</v>
      </c>
      <c r="I242" t="s">
        <v>913</v>
      </c>
      <c r="J242" t="s">
        <v>1175</v>
      </c>
      <c r="K242" t="s">
        <v>1176</v>
      </c>
      <c r="L242" t="s">
        <v>916</v>
      </c>
      <c r="N242" t="s">
        <v>916</v>
      </c>
      <c r="O242" t="s">
        <v>47</v>
      </c>
      <c r="P242" t="s">
        <v>1364</v>
      </c>
      <c r="Q242" t="s">
        <v>1372</v>
      </c>
      <c r="R242" t="s">
        <v>794</v>
      </c>
      <c r="S242" t="s">
        <v>1373</v>
      </c>
      <c r="V242">
        <v>29014400033</v>
      </c>
    </row>
    <row r="243" spans="1:22" x14ac:dyDescent="0.2">
      <c r="A243">
        <v>29063403052</v>
      </c>
      <c r="B243" s="79">
        <v>210004389</v>
      </c>
      <c r="C243" t="s">
        <v>305</v>
      </c>
      <c r="E243" t="s">
        <v>824</v>
      </c>
      <c r="F243">
        <v>201820</v>
      </c>
      <c r="G243">
        <v>201710</v>
      </c>
      <c r="H243" s="79" t="s">
        <v>29</v>
      </c>
      <c r="I243" t="s">
        <v>913</v>
      </c>
      <c r="J243" t="s">
        <v>1175</v>
      </c>
      <c r="K243" t="s">
        <v>1176</v>
      </c>
      <c r="L243" t="s">
        <v>916</v>
      </c>
      <c r="N243" t="s">
        <v>916</v>
      </c>
      <c r="O243" t="s">
        <v>47</v>
      </c>
      <c r="P243" t="s">
        <v>1364</v>
      </c>
      <c r="Q243" t="s">
        <v>1374</v>
      </c>
      <c r="R243" t="s">
        <v>207</v>
      </c>
      <c r="S243">
        <f>974-77797797</f>
        <v>-77796823</v>
      </c>
      <c r="V243">
        <v>29063403052</v>
      </c>
    </row>
    <row r="244" spans="1:22" x14ac:dyDescent="0.2">
      <c r="B244" s="79">
        <v>210007734</v>
      </c>
      <c r="C244" t="s">
        <v>660</v>
      </c>
      <c r="D244" t="s">
        <v>811</v>
      </c>
      <c r="E244" t="s">
        <v>812</v>
      </c>
      <c r="F244">
        <v>201820</v>
      </c>
      <c r="G244">
        <v>201810</v>
      </c>
      <c r="H244" s="79" t="s">
        <v>29</v>
      </c>
      <c r="I244" t="s">
        <v>913</v>
      </c>
      <c r="J244" t="s">
        <v>1175</v>
      </c>
      <c r="K244" t="s">
        <v>1176</v>
      </c>
      <c r="L244" t="s">
        <v>916</v>
      </c>
      <c r="N244" t="s">
        <v>916</v>
      </c>
      <c r="O244" t="s">
        <v>47</v>
      </c>
      <c r="P244" t="s">
        <v>1364</v>
      </c>
      <c r="Q244" t="s">
        <v>1375</v>
      </c>
      <c r="R244" t="s">
        <v>96</v>
      </c>
      <c r="S244">
        <f>972-598</f>
        <v>374</v>
      </c>
    </row>
    <row r="245" spans="1:22" x14ac:dyDescent="0.2">
      <c r="A245">
        <v>29008000470</v>
      </c>
      <c r="B245" s="79">
        <v>210006020</v>
      </c>
      <c r="C245" t="s">
        <v>818</v>
      </c>
      <c r="D245" t="s">
        <v>819</v>
      </c>
      <c r="E245" t="s">
        <v>820</v>
      </c>
      <c r="F245">
        <v>201820</v>
      </c>
      <c r="G245">
        <v>201810</v>
      </c>
      <c r="H245" s="79" t="s">
        <v>29</v>
      </c>
      <c r="I245" t="s">
        <v>913</v>
      </c>
      <c r="J245" t="s">
        <v>1175</v>
      </c>
      <c r="K245" t="s">
        <v>1176</v>
      </c>
      <c r="L245" t="s">
        <v>916</v>
      </c>
      <c r="N245" t="s">
        <v>916</v>
      </c>
      <c r="O245" t="s">
        <v>47</v>
      </c>
      <c r="P245" t="s">
        <v>1364</v>
      </c>
      <c r="Q245" t="s">
        <v>1376</v>
      </c>
      <c r="R245" t="s">
        <v>192</v>
      </c>
      <c r="S245" t="s">
        <v>1377</v>
      </c>
      <c r="V245">
        <v>29008000470</v>
      </c>
    </row>
    <row r="246" spans="1:22" x14ac:dyDescent="0.2">
      <c r="A246">
        <v>28736400101</v>
      </c>
      <c r="B246" s="79">
        <v>210003974</v>
      </c>
      <c r="C246" t="s">
        <v>806</v>
      </c>
      <c r="D246" t="s">
        <v>807</v>
      </c>
      <c r="E246" t="s">
        <v>808</v>
      </c>
      <c r="F246">
        <v>201820</v>
      </c>
      <c r="G246">
        <v>201610</v>
      </c>
      <c r="H246" s="79" t="s">
        <v>29</v>
      </c>
      <c r="I246" t="s">
        <v>913</v>
      </c>
      <c r="J246" t="s">
        <v>1175</v>
      </c>
      <c r="K246" t="s">
        <v>1176</v>
      </c>
      <c r="L246" t="s">
        <v>916</v>
      </c>
      <c r="N246" t="s">
        <v>916</v>
      </c>
      <c r="O246" t="s">
        <v>47</v>
      </c>
      <c r="P246" t="s">
        <v>1364</v>
      </c>
      <c r="Q246" t="s">
        <v>1378</v>
      </c>
      <c r="R246" t="s">
        <v>46</v>
      </c>
      <c r="V246">
        <v>28736400101</v>
      </c>
    </row>
    <row r="247" spans="1:22" x14ac:dyDescent="0.2">
      <c r="A247">
        <v>28936800026</v>
      </c>
      <c r="B247" s="79">
        <v>210004793</v>
      </c>
      <c r="C247" t="s">
        <v>333</v>
      </c>
      <c r="E247" t="s">
        <v>802</v>
      </c>
      <c r="F247">
        <v>201820</v>
      </c>
      <c r="G247">
        <v>201710</v>
      </c>
      <c r="H247" s="79" t="s">
        <v>29</v>
      </c>
      <c r="I247" t="s">
        <v>913</v>
      </c>
      <c r="J247" t="s">
        <v>1175</v>
      </c>
      <c r="K247" t="s">
        <v>1176</v>
      </c>
      <c r="L247" t="s">
        <v>916</v>
      </c>
      <c r="N247" t="s">
        <v>916</v>
      </c>
      <c r="O247" t="s">
        <v>47</v>
      </c>
      <c r="P247" t="s">
        <v>1364</v>
      </c>
      <c r="Q247" t="s">
        <v>1379</v>
      </c>
      <c r="R247" t="s">
        <v>118</v>
      </c>
      <c r="S247">
        <f>974-70023479</f>
        <v>-70022505</v>
      </c>
      <c r="V247">
        <v>28936800026</v>
      </c>
    </row>
    <row r="248" spans="1:22" x14ac:dyDescent="0.2">
      <c r="A248" t="s">
        <v>803</v>
      </c>
      <c r="B248" s="79">
        <v>210003984</v>
      </c>
      <c r="C248" t="s">
        <v>804</v>
      </c>
      <c r="D248" t="s">
        <v>305</v>
      </c>
      <c r="E248" t="s">
        <v>805</v>
      </c>
      <c r="F248">
        <v>201820</v>
      </c>
      <c r="G248">
        <v>201610</v>
      </c>
      <c r="H248" s="79" t="s">
        <v>29</v>
      </c>
      <c r="I248" t="s">
        <v>913</v>
      </c>
      <c r="J248" t="s">
        <v>1175</v>
      </c>
      <c r="K248" t="s">
        <v>1176</v>
      </c>
      <c r="L248" t="s">
        <v>916</v>
      </c>
      <c r="N248" t="s">
        <v>916</v>
      </c>
      <c r="O248" t="s">
        <v>47</v>
      </c>
      <c r="P248" t="s">
        <v>1364</v>
      </c>
      <c r="Q248" t="s">
        <v>1380</v>
      </c>
      <c r="R248" t="s">
        <v>77</v>
      </c>
      <c r="V248" t="s">
        <v>803</v>
      </c>
    </row>
    <row r="249" spans="1:22" x14ac:dyDescent="0.2">
      <c r="A249">
        <v>297107</v>
      </c>
      <c r="B249" s="79">
        <v>210003994</v>
      </c>
      <c r="C249" t="s">
        <v>821</v>
      </c>
      <c r="D249" t="s">
        <v>822</v>
      </c>
      <c r="E249" t="s">
        <v>823</v>
      </c>
      <c r="F249">
        <v>201820</v>
      </c>
      <c r="G249">
        <v>201610</v>
      </c>
      <c r="H249" s="79" t="s">
        <v>29</v>
      </c>
      <c r="I249" t="s">
        <v>913</v>
      </c>
      <c r="J249" t="s">
        <v>1175</v>
      </c>
      <c r="K249" t="s">
        <v>1176</v>
      </c>
      <c r="L249" t="s">
        <v>916</v>
      </c>
      <c r="N249" t="s">
        <v>916</v>
      </c>
      <c r="O249" t="s">
        <v>47</v>
      </c>
      <c r="P249" t="s">
        <v>1364</v>
      </c>
      <c r="Q249" t="s">
        <v>1381</v>
      </c>
      <c r="R249" t="s">
        <v>86</v>
      </c>
      <c r="V249">
        <v>297107</v>
      </c>
    </row>
    <row r="250" spans="1:22" x14ac:dyDescent="0.2">
      <c r="A250">
        <v>28463403155</v>
      </c>
      <c r="B250" s="79">
        <v>210004037</v>
      </c>
      <c r="C250" t="s">
        <v>561</v>
      </c>
      <c r="D250" t="s">
        <v>385</v>
      </c>
      <c r="E250" t="s">
        <v>799</v>
      </c>
      <c r="F250">
        <v>201820</v>
      </c>
      <c r="G250">
        <v>201610</v>
      </c>
      <c r="H250" s="79" t="s">
        <v>29</v>
      </c>
      <c r="I250" t="s">
        <v>913</v>
      </c>
      <c r="J250" t="s">
        <v>1175</v>
      </c>
      <c r="K250" t="s">
        <v>1176</v>
      </c>
      <c r="L250" t="s">
        <v>916</v>
      </c>
      <c r="N250" t="s">
        <v>916</v>
      </c>
      <c r="O250" t="s">
        <v>47</v>
      </c>
      <c r="P250" t="s">
        <v>1364</v>
      </c>
      <c r="Q250" t="s">
        <v>1382</v>
      </c>
      <c r="R250" t="s">
        <v>207</v>
      </c>
      <c r="V250">
        <v>28463403155</v>
      </c>
    </row>
    <row r="251" spans="1:22" x14ac:dyDescent="0.2">
      <c r="A251">
        <v>27484000461</v>
      </c>
      <c r="B251" s="79">
        <v>210004975</v>
      </c>
      <c r="C251" t="s">
        <v>796</v>
      </c>
      <c r="D251" t="s">
        <v>584</v>
      </c>
      <c r="E251" t="s">
        <v>306</v>
      </c>
      <c r="F251">
        <v>201820</v>
      </c>
      <c r="G251">
        <v>201710</v>
      </c>
      <c r="H251" s="79" t="s">
        <v>29</v>
      </c>
      <c r="I251" t="s">
        <v>913</v>
      </c>
      <c r="J251" t="s">
        <v>1175</v>
      </c>
      <c r="K251" t="s">
        <v>1176</v>
      </c>
      <c r="L251" t="s">
        <v>916</v>
      </c>
      <c r="N251" t="s">
        <v>916</v>
      </c>
      <c r="O251" t="s">
        <v>47</v>
      </c>
      <c r="P251" t="s">
        <v>1364</v>
      </c>
      <c r="Q251" t="s">
        <v>1383</v>
      </c>
      <c r="R251" t="s">
        <v>137</v>
      </c>
      <c r="S251" t="s">
        <v>1384</v>
      </c>
      <c r="V251">
        <v>27484000461</v>
      </c>
    </row>
    <row r="252" spans="1:22" x14ac:dyDescent="0.2">
      <c r="A252">
        <v>28663401285</v>
      </c>
      <c r="B252" s="79">
        <v>210005237</v>
      </c>
      <c r="C252" t="s">
        <v>553</v>
      </c>
      <c r="D252" t="s">
        <v>385</v>
      </c>
      <c r="E252" t="s">
        <v>795</v>
      </c>
      <c r="F252">
        <v>201820</v>
      </c>
      <c r="G252">
        <v>201710</v>
      </c>
      <c r="H252" s="79" t="s">
        <v>29</v>
      </c>
      <c r="I252" t="s">
        <v>913</v>
      </c>
      <c r="J252" t="s">
        <v>1175</v>
      </c>
      <c r="K252" t="s">
        <v>1176</v>
      </c>
      <c r="L252" t="s">
        <v>916</v>
      </c>
      <c r="N252" t="s">
        <v>916</v>
      </c>
      <c r="O252" t="s">
        <v>47</v>
      </c>
      <c r="P252" t="s">
        <v>1364</v>
      </c>
      <c r="Q252" t="s">
        <v>1385</v>
      </c>
      <c r="R252" t="s">
        <v>207</v>
      </c>
      <c r="S252">
        <f>974-55810827</f>
        <v>-55809853</v>
      </c>
      <c r="V252">
        <v>28663401285</v>
      </c>
    </row>
    <row r="253" spans="1:22" x14ac:dyDescent="0.2">
      <c r="B253" s="79">
        <v>210004390</v>
      </c>
      <c r="C253" t="s">
        <v>797</v>
      </c>
      <c r="E253" t="s">
        <v>798</v>
      </c>
      <c r="F253">
        <v>201820</v>
      </c>
      <c r="G253">
        <v>201710</v>
      </c>
      <c r="H253" s="79" t="s">
        <v>29</v>
      </c>
      <c r="I253" t="s">
        <v>913</v>
      </c>
      <c r="J253" t="s">
        <v>1175</v>
      </c>
      <c r="K253" t="s">
        <v>1176</v>
      </c>
      <c r="L253" t="s">
        <v>916</v>
      </c>
      <c r="N253" t="s">
        <v>916</v>
      </c>
      <c r="O253" t="s">
        <v>47</v>
      </c>
      <c r="P253" t="s">
        <v>1364</v>
      </c>
      <c r="Q253" t="s">
        <v>1386</v>
      </c>
      <c r="R253" t="s">
        <v>528</v>
      </c>
      <c r="S253" t="s">
        <v>1387</v>
      </c>
    </row>
    <row r="254" spans="1:22" x14ac:dyDescent="0.2">
      <c r="A254">
        <v>28640000201</v>
      </c>
      <c r="B254" s="79">
        <v>210006031</v>
      </c>
      <c r="C254" t="s">
        <v>829</v>
      </c>
      <c r="E254" t="s">
        <v>336</v>
      </c>
      <c r="F254">
        <v>201820</v>
      </c>
      <c r="G254">
        <v>201810</v>
      </c>
      <c r="H254" s="79" t="s">
        <v>29</v>
      </c>
      <c r="I254" t="s">
        <v>913</v>
      </c>
      <c r="J254" t="s">
        <v>1175</v>
      </c>
      <c r="K254" t="s">
        <v>1176</v>
      </c>
      <c r="L254" t="s">
        <v>916</v>
      </c>
      <c r="N254" t="s">
        <v>916</v>
      </c>
      <c r="O254" t="s">
        <v>47</v>
      </c>
      <c r="P254" t="s">
        <v>1364</v>
      </c>
      <c r="Q254" t="s">
        <v>1388</v>
      </c>
      <c r="R254" t="s">
        <v>96</v>
      </c>
      <c r="S254">
        <f>974-66966141</f>
        <v>-66965167</v>
      </c>
      <c r="V254">
        <v>28640000201</v>
      </c>
    </row>
    <row r="255" spans="1:22" x14ac:dyDescent="0.2">
      <c r="A255">
        <v>28973600083</v>
      </c>
      <c r="B255" s="79">
        <v>210007211</v>
      </c>
      <c r="C255" t="s">
        <v>790</v>
      </c>
      <c r="E255" t="s">
        <v>791</v>
      </c>
      <c r="F255">
        <v>201820</v>
      </c>
      <c r="G255">
        <v>201810</v>
      </c>
      <c r="H255" s="79" t="s">
        <v>29</v>
      </c>
      <c r="I255" t="s">
        <v>913</v>
      </c>
      <c r="J255" t="s">
        <v>1175</v>
      </c>
      <c r="K255" t="s">
        <v>1176</v>
      </c>
      <c r="L255" t="s">
        <v>916</v>
      </c>
      <c r="N255" t="s">
        <v>916</v>
      </c>
      <c r="O255" t="s">
        <v>47</v>
      </c>
      <c r="P255" t="s">
        <v>1364</v>
      </c>
      <c r="Q255" t="s">
        <v>1389</v>
      </c>
      <c r="R255" t="s">
        <v>56</v>
      </c>
      <c r="S255" t="s">
        <v>1390</v>
      </c>
      <c r="V255">
        <v>28973600083</v>
      </c>
    </row>
    <row r="256" spans="1:22" x14ac:dyDescent="0.2">
      <c r="A256">
        <v>29063403226</v>
      </c>
      <c r="B256" s="79">
        <v>210006252</v>
      </c>
      <c r="C256" t="s">
        <v>443</v>
      </c>
      <c r="D256" t="s">
        <v>337</v>
      </c>
      <c r="E256" t="s">
        <v>448</v>
      </c>
      <c r="F256">
        <v>201820</v>
      </c>
      <c r="G256">
        <v>201810</v>
      </c>
      <c r="H256" s="79" t="s">
        <v>29</v>
      </c>
      <c r="I256" t="s">
        <v>913</v>
      </c>
      <c r="J256" t="s">
        <v>1175</v>
      </c>
      <c r="K256" t="s">
        <v>1176</v>
      </c>
      <c r="L256" t="s">
        <v>916</v>
      </c>
      <c r="N256" t="s">
        <v>916</v>
      </c>
      <c r="O256" t="s">
        <v>47</v>
      </c>
      <c r="P256" t="s">
        <v>1364</v>
      </c>
      <c r="Q256" t="s">
        <v>1391</v>
      </c>
      <c r="R256" t="s">
        <v>207</v>
      </c>
      <c r="S256">
        <f>974-77333373</f>
        <v>-77332399</v>
      </c>
      <c r="V256">
        <v>29063403226</v>
      </c>
    </row>
    <row r="257" spans="1:22" x14ac:dyDescent="0.2">
      <c r="A257">
        <v>28963404160</v>
      </c>
      <c r="B257" s="79">
        <v>210003975</v>
      </c>
      <c r="C257" t="s">
        <v>827</v>
      </c>
      <c r="D257" t="s">
        <v>828</v>
      </c>
      <c r="E257" t="s">
        <v>306</v>
      </c>
      <c r="F257">
        <v>201820</v>
      </c>
      <c r="G257">
        <v>201610</v>
      </c>
      <c r="H257" s="79" t="s">
        <v>29</v>
      </c>
      <c r="I257" t="s">
        <v>913</v>
      </c>
      <c r="J257" t="s">
        <v>1175</v>
      </c>
      <c r="K257" t="s">
        <v>1176</v>
      </c>
      <c r="L257" t="s">
        <v>916</v>
      </c>
      <c r="N257" t="s">
        <v>916</v>
      </c>
      <c r="O257" t="s">
        <v>47</v>
      </c>
      <c r="P257" t="s">
        <v>1364</v>
      </c>
      <c r="Q257" t="s">
        <v>1392</v>
      </c>
      <c r="R257" t="s">
        <v>207</v>
      </c>
      <c r="V257">
        <v>28963404160</v>
      </c>
    </row>
    <row r="258" spans="1:22" x14ac:dyDescent="0.2">
      <c r="A258">
        <v>29042200125</v>
      </c>
      <c r="B258" s="79">
        <v>210003999</v>
      </c>
      <c r="C258" t="s">
        <v>816</v>
      </c>
      <c r="E258" t="s">
        <v>817</v>
      </c>
      <c r="F258">
        <v>201820</v>
      </c>
      <c r="G258">
        <v>201810</v>
      </c>
      <c r="H258" s="79" t="s">
        <v>29</v>
      </c>
      <c r="I258" t="s">
        <v>913</v>
      </c>
      <c r="J258" t="s">
        <v>1175</v>
      </c>
      <c r="K258" t="s">
        <v>1176</v>
      </c>
      <c r="L258" t="s">
        <v>916</v>
      </c>
      <c r="N258" t="s">
        <v>916</v>
      </c>
      <c r="O258" t="s">
        <v>47</v>
      </c>
      <c r="P258" t="s">
        <v>1364</v>
      </c>
      <c r="Q258" t="s">
        <v>1393</v>
      </c>
      <c r="R258" t="s">
        <v>371</v>
      </c>
      <c r="S258" t="s">
        <v>1394</v>
      </c>
      <c r="V258">
        <v>29042200125</v>
      </c>
    </row>
    <row r="259" spans="1:22" x14ac:dyDescent="0.2">
      <c r="A259">
        <v>28736400071</v>
      </c>
      <c r="B259" s="79">
        <v>210003993</v>
      </c>
      <c r="C259" t="s">
        <v>337</v>
      </c>
      <c r="D259" t="s">
        <v>800</v>
      </c>
      <c r="E259" t="s">
        <v>801</v>
      </c>
      <c r="F259">
        <v>201820</v>
      </c>
      <c r="G259">
        <v>201610</v>
      </c>
      <c r="H259" s="79" t="s">
        <v>29</v>
      </c>
      <c r="I259" t="s">
        <v>913</v>
      </c>
      <c r="J259" t="s">
        <v>1175</v>
      </c>
      <c r="K259" t="s">
        <v>1176</v>
      </c>
      <c r="L259" t="s">
        <v>916</v>
      </c>
      <c r="N259" t="s">
        <v>916</v>
      </c>
      <c r="O259" t="s">
        <v>47</v>
      </c>
      <c r="P259" t="s">
        <v>1364</v>
      </c>
      <c r="Q259" t="s">
        <v>1395</v>
      </c>
      <c r="R259" t="s">
        <v>46</v>
      </c>
      <c r="V259">
        <v>28736400071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2:O38"/>
  <sheetViews>
    <sheetView tabSelected="1" view="pageBreakPreview" zoomScale="85" zoomScaleNormal="85" zoomScaleSheetLayoutView="85" workbookViewId="0">
      <selection activeCell="J8" sqref="J8"/>
    </sheetView>
  </sheetViews>
  <sheetFormatPr baseColWidth="10" defaultColWidth="9.1640625" defaultRowHeight="15" outlineLevelCol="1" x14ac:dyDescent="0.2"/>
  <cols>
    <col min="1" max="1" width="4.6640625" style="1" customWidth="1"/>
    <col min="2" max="2" width="24.6640625" style="1" customWidth="1"/>
    <col min="3" max="3" width="23" style="1" customWidth="1"/>
    <col min="4" max="4" width="15.1640625" style="74" customWidth="1"/>
    <col min="5" max="5" width="15.1640625" style="74" customWidth="1" outlineLevel="1"/>
    <col min="6" max="6" width="12.5" style="74" customWidth="1" outlineLevel="1"/>
    <col min="7" max="7" width="33.5" style="74" customWidth="1" outlineLevel="1"/>
    <col min="8" max="8" width="13.6640625" style="1" customWidth="1"/>
    <col min="9" max="9" width="47.5" style="1" customWidth="1" outlineLevel="1"/>
    <col min="10" max="10" width="38.5" style="1" customWidth="1" outlineLevel="1"/>
    <col min="11" max="11" width="23.6640625" style="1" customWidth="1" outlineLevel="1"/>
    <col min="12" max="12" width="19.5" style="1" customWidth="1"/>
    <col min="13" max="13" width="55.1640625" style="1" customWidth="1"/>
    <col min="14" max="14" width="11.6640625" style="1" hidden="1" customWidth="1"/>
    <col min="15" max="15" width="0" style="1" hidden="1" customWidth="1"/>
    <col min="16" max="16384" width="9.1640625" style="1"/>
  </cols>
  <sheetData>
    <row r="2" spans="1:15" ht="23" x14ac:dyDescent="0.2">
      <c r="E2" s="103" t="s">
        <v>1396</v>
      </c>
      <c r="F2" s="103"/>
      <c r="G2" s="103"/>
      <c r="H2" s="7"/>
      <c r="I2" s="7"/>
    </row>
    <row r="6" spans="1:15" x14ac:dyDescent="0.2">
      <c r="A6" s="1" t="s">
        <v>1397</v>
      </c>
      <c r="B6" s="6"/>
    </row>
    <row r="7" spans="1:15" x14ac:dyDescent="0.2">
      <c r="A7" s="1" t="s">
        <v>2</v>
      </c>
    </row>
    <row r="8" spans="1:15" x14ac:dyDescent="0.2">
      <c r="A8" s="1" t="s">
        <v>3</v>
      </c>
    </row>
    <row r="9" spans="1:15" x14ac:dyDescent="0.2">
      <c r="A9" s="1" t="s">
        <v>4</v>
      </c>
    </row>
    <row r="10" spans="1:15" x14ac:dyDescent="0.2">
      <c r="A10" s="1" t="s">
        <v>1398</v>
      </c>
      <c r="B10" s="121"/>
    </row>
    <row r="11" spans="1:15" ht="9.75" customHeight="1" x14ac:dyDescent="0.2"/>
    <row r="12" spans="1:15" x14ac:dyDescent="0.2">
      <c r="A12" t="s">
        <v>1399</v>
      </c>
    </row>
    <row r="13" spans="1:15" ht="9" customHeight="1" x14ac:dyDescent="0.2"/>
    <row r="14" spans="1:15" ht="18" customHeight="1" x14ac:dyDescent="0.2">
      <c r="A14" s="78" t="s">
        <v>7</v>
      </c>
      <c r="B14" s="2" t="s">
        <v>8</v>
      </c>
      <c r="C14" s="93" t="s">
        <v>9</v>
      </c>
      <c r="D14" s="104" t="s">
        <v>10</v>
      </c>
      <c r="E14" s="104" t="s">
        <v>11</v>
      </c>
      <c r="F14" s="104" t="s">
        <v>1400</v>
      </c>
      <c r="G14" s="104" t="s">
        <v>15</v>
      </c>
      <c r="H14" s="94" t="s">
        <v>16</v>
      </c>
      <c r="I14" s="95" t="s">
        <v>17</v>
      </c>
      <c r="J14" s="95" t="s">
        <v>18</v>
      </c>
      <c r="K14" s="95" t="s">
        <v>19</v>
      </c>
      <c r="L14" s="6" t="s">
        <v>20</v>
      </c>
      <c r="M14" s="1" t="s">
        <v>21</v>
      </c>
      <c r="N14" s="1" t="s">
        <v>1401</v>
      </c>
      <c r="O14" s="1" t="s">
        <v>1402</v>
      </c>
    </row>
    <row r="15" spans="1:15" x14ac:dyDescent="0.2">
      <c r="A15" s="6">
        <v>1</v>
      </c>
      <c r="B15" s="87"/>
      <c r="C15" s="87"/>
      <c r="G15" s="119"/>
      <c r="H15" s="120"/>
      <c r="L15" s="6"/>
      <c r="M15" s="87"/>
      <c r="N15" s="113">
        <f>IFERROR(VLOOKUP(Table434[[#This Row],[Banner ID]],'[1]31072019 Ageing'!$D$29:$E$244,2,FALSE),0)</f>
        <v>0</v>
      </c>
      <c r="O15" s="1">
        <f>IFERROR(VLOOKUP(Table434[[#This Row],[Banner ID]],'[1]31072019 Ageing'!$D$29:$L$244,9,FALSE),0)</f>
        <v>0</v>
      </c>
    </row>
    <row r="16" spans="1:15" x14ac:dyDescent="0.2">
      <c r="A16" s="6"/>
      <c r="B16" s="87"/>
      <c r="C16" s="87"/>
      <c r="G16" s="119"/>
      <c r="H16" s="120"/>
      <c r="L16" s="6"/>
      <c r="M16" s="87"/>
      <c r="N16" s="113">
        <f>IFERROR(VLOOKUP(Table434[[#This Row],[Banner ID]],'[1]31072019 Ageing'!$D$29:$E$244,2,FALSE),0)</f>
        <v>0</v>
      </c>
      <c r="O16" s="1">
        <f>IFERROR(VLOOKUP(Table434[[#This Row],[Banner ID]],'[1]31072019 Ageing'!$D$29:$L$244,9,FALSE),0)</f>
        <v>0</v>
      </c>
    </row>
    <row r="17" spans="1:15" x14ac:dyDescent="0.2">
      <c r="A17" s="6"/>
      <c r="B17" s="92"/>
      <c r="C17" s="87"/>
      <c r="G17" s="119"/>
      <c r="H17" s="120"/>
      <c r="L17" s="6"/>
      <c r="M17" s="87"/>
      <c r="N17" s="113">
        <f>IFERROR(VLOOKUP(Table434[[#This Row],[Banner ID]],'[1]31072019 Ageing'!$D$29:$E$244,2,FALSE),0)</f>
        <v>0</v>
      </c>
      <c r="O17" s="1">
        <f>IFERROR(VLOOKUP(Table434[[#This Row],[Banner ID]],'[1]31072019 Ageing'!$D$29:$L$244,9,FALSE),0)</f>
        <v>0</v>
      </c>
    </row>
    <row r="18" spans="1:15" x14ac:dyDescent="0.2">
      <c r="A18" s="6"/>
      <c r="B18" s="92"/>
      <c r="C18" s="87"/>
      <c r="G18" s="105"/>
      <c r="H18" s="120"/>
      <c r="L18" s="6"/>
      <c r="M18" s="87"/>
      <c r="N18" s="113">
        <f>IFERROR(VLOOKUP(Table434[[#This Row],[Banner ID]],'[1]31072019 Ageing'!$D$29:$E$244,2,FALSE),0)</f>
        <v>0</v>
      </c>
      <c r="O18" s="1">
        <f>IFERROR(VLOOKUP(Table434[[#This Row],[Banner ID]],'[1]31072019 Ageing'!$D$29:$L$244,9,FALSE),0)</f>
        <v>0</v>
      </c>
    </row>
    <row r="19" spans="1:15" s="56" customFormat="1" x14ac:dyDescent="0.2">
      <c r="A19" s="6"/>
      <c r="B19" s="92"/>
      <c r="C19" s="92"/>
      <c r="D19" s="26"/>
      <c r="E19" s="26"/>
      <c r="F19" s="106"/>
      <c r="G19" s="119"/>
      <c r="H19" s="115"/>
      <c r="L19" s="6"/>
      <c r="N19" s="113">
        <f>IFERROR(VLOOKUP(Table434[[#This Row],[Banner ID]],'[1]31072019 Ageing'!$D$29:$E$244,2,FALSE),0)</f>
        <v>0</v>
      </c>
      <c r="O19" s="1">
        <f>IFERROR(VLOOKUP(Table434[[#This Row],[Banner ID]],'[1]31072019 Ageing'!$D$29:$L$244,9,FALSE),0)</f>
        <v>0</v>
      </c>
    </row>
    <row r="20" spans="1:15" ht="22.5" customHeight="1" x14ac:dyDescent="0.2">
      <c r="A20" s="6"/>
      <c r="B20" s="92"/>
      <c r="C20" s="87"/>
      <c r="G20" s="119"/>
      <c r="H20" s="120"/>
      <c r="L20" s="6"/>
      <c r="M20" s="87"/>
      <c r="N20" s="113">
        <f>IFERROR(VLOOKUP(Table434[[#This Row],[Banner ID]],'[1]31072019 Ageing'!$D$29:$E$244,2,FALSE),0)</f>
        <v>0</v>
      </c>
      <c r="O20" s="1">
        <f>IFERROR(VLOOKUP(Table434[[#This Row],[Banner ID]],'[1]31072019 Ageing'!$D$29:$L$244,9,FALSE),0)</f>
        <v>0</v>
      </c>
    </row>
    <row r="21" spans="1:15" x14ac:dyDescent="0.2">
      <c r="A21" s="6"/>
      <c r="B21" s="92"/>
      <c r="C21" s="87"/>
      <c r="G21" s="119"/>
      <c r="H21" s="120"/>
      <c r="L21" s="6"/>
      <c r="M21" s="87"/>
      <c r="N21" s="113">
        <f>IFERROR(VLOOKUP(Table434[[#This Row],[Banner ID]],'[1]31072019 Ageing'!$D$29:$E$244,2,FALSE),0)</f>
        <v>0</v>
      </c>
      <c r="O21" s="1">
        <f>IFERROR(VLOOKUP(Table434[[#This Row],[Banner ID]],'[1]31072019 Ageing'!$D$29:$L$244,9,FALSE),0)</f>
        <v>0</v>
      </c>
    </row>
    <row r="22" spans="1:15" x14ac:dyDescent="0.2">
      <c r="A22" s="91"/>
      <c r="B22" s="92"/>
      <c r="C22" s="87"/>
      <c r="G22" s="119"/>
      <c r="H22" s="120"/>
      <c r="L22" s="6"/>
      <c r="M22" s="87"/>
      <c r="N22" s="113">
        <f>IFERROR(VLOOKUP(Table434[[#This Row],[Banner ID]],'[1]31072019 Ageing'!$D$29:$E$244,2,FALSE),0)</f>
        <v>0</v>
      </c>
      <c r="O22" s="1">
        <f>IFERROR(VLOOKUP(Table434[[#This Row],[Banner ID]],'[1]31072019 Ageing'!$D$29:$L$244,9,FALSE),0)</f>
        <v>0</v>
      </c>
    </row>
    <row r="23" spans="1:15" x14ac:dyDescent="0.2">
      <c r="A23" s="6"/>
      <c r="B23" s="101"/>
      <c r="C23" s="87"/>
      <c r="D23" s="107"/>
      <c r="F23" s="107"/>
      <c r="G23" s="105"/>
      <c r="H23" s="115"/>
      <c r="L23" s="6"/>
      <c r="M23" s="87"/>
      <c r="N23" s="113">
        <f>IFERROR(VLOOKUP(Table434[[#This Row],[Banner ID]],'[1]31072019 Ageing'!$D$29:$E$244,2,FALSE),0)</f>
        <v>0</v>
      </c>
      <c r="O23" s="1">
        <f>IFERROR(VLOOKUP(Table434[[#This Row],[Banner ID]],'[1]31072019 Ageing'!$D$29:$L$244,9,FALSE),0)</f>
        <v>0</v>
      </c>
    </row>
    <row r="24" spans="1:15" x14ac:dyDescent="0.2">
      <c r="A24" s="6"/>
      <c r="B24" s="92"/>
      <c r="C24" s="87"/>
      <c r="G24" s="119"/>
      <c r="H24" s="115"/>
      <c r="L24" s="6"/>
      <c r="M24" s="87"/>
      <c r="N24" s="113">
        <f>IFERROR(VLOOKUP(Table434[[#This Row],[Banner ID]],'[1]31072019 Ageing'!$D$29:$E$244,2,FALSE),0)</f>
        <v>0</v>
      </c>
      <c r="O24" s="1">
        <f>IFERROR(VLOOKUP(Table434[[#This Row],[Banner ID]],'[1]31072019 Ageing'!$D$29:$L$244,9,FALSE),0)</f>
        <v>0</v>
      </c>
    </row>
    <row r="25" spans="1:15" x14ac:dyDescent="0.2">
      <c r="A25" s="6"/>
      <c r="B25" s="92"/>
      <c r="C25" s="92"/>
      <c r="D25" s="26"/>
      <c r="E25" s="26"/>
      <c r="F25" s="106"/>
      <c r="G25" s="119"/>
      <c r="H25" s="115"/>
      <c r="I25" s="56"/>
      <c r="J25" s="56"/>
      <c r="K25" s="56"/>
      <c r="L25" s="6"/>
      <c r="M25" s="92"/>
      <c r="N25" s="113">
        <f>IFERROR(VLOOKUP(Table434[[#This Row],[Banner ID]],'[1]31072019 Ageing'!$D$29:$E$244,2,FALSE),0)</f>
        <v>0</v>
      </c>
      <c r="O25" s="1">
        <f>IFERROR(VLOOKUP(Table434[[#This Row],[Banner ID]],'[1]31072019 Ageing'!$D$29:$L$244,9,FALSE),0)</f>
        <v>0</v>
      </c>
    </row>
    <row r="26" spans="1:15" x14ac:dyDescent="0.2">
      <c r="A26" s="6"/>
      <c r="B26" s="92"/>
      <c r="C26" s="87"/>
      <c r="G26" s="119"/>
      <c r="H26" s="120"/>
      <c r="L26" s="6"/>
      <c r="M26" s="87"/>
      <c r="N26" s="113">
        <f>IFERROR(VLOOKUP(Table434[[#This Row],[Banner ID]],'[1]31072019 Ageing'!$D$29:$E$244,2,FALSE),0)</f>
        <v>0</v>
      </c>
      <c r="O26" s="1">
        <f>IFERROR(VLOOKUP(Table434[[#This Row],[Banner ID]],'[1]31072019 Ageing'!$D$29:$L$244,9,FALSE),0)</f>
        <v>0</v>
      </c>
    </row>
    <row r="27" spans="1:15" s="56" customFormat="1" x14ac:dyDescent="0.2">
      <c r="A27" s="6"/>
      <c r="B27" s="101"/>
      <c r="C27" s="87"/>
      <c r="D27" s="107"/>
      <c r="E27" s="74"/>
      <c r="F27" s="107"/>
      <c r="G27" s="105"/>
      <c r="H27" s="115"/>
      <c r="I27" s="1"/>
      <c r="J27" s="1"/>
      <c r="K27" s="1"/>
      <c r="L27" s="6"/>
      <c r="M27" s="87"/>
      <c r="N27" s="113">
        <f>IFERROR(VLOOKUP(Table434[[#This Row],[Banner ID]],'[1]31072019 Ageing'!$D$29:$E$244,2,FALSE),0)</f>
        <v>0</v>
      </c>
      <c r="O27" s="1">
        <f>IFERROR(VLOOKUP(Table434[[#This Row],[Banner ID]],'[1]31072019 Ageing'!$D$29:$L$244,9,FALSE),0)</f>
        <v>0</v>
      </c>
    </row>
    <row r="28" spans="1:15" s="56" customFormat="1" x14ac:dyDescent="0.2">
      <c r="A28" s="6"/>
      <c r="B28" s="87"/>
      <c r="C28" s="87"/>
      <c r="D28" s="81"/>
      <c r="E28" s="74"/>
      <c r="F28" s="74"/>
      <c r="G28" s="111"/>
      <c r="H28" s="115"/>
      <c r="I28" s="1"/>
      <c r="J28" s="1"/>
      <c r="K28" s="1"/>
      <c r="L28" s="6"/>
      <c r="M28" s="87"/>
      <c r="N28" s="113">
        <f>IFERROR(VLOOKUP(Table434[[#This Row],[Banner ID]],'[1]31072019 Ageing'!$D$29:$E$244,2,FALSE),0)</f>
        <v>0</v>
      </c>
      <c r="O28" s="1">
        <f>IFERROR(VLOOKUP(Table434[[#This Row],[Banner ID]],'[1]31072019 Ageing'!$D$29:$L$244,9,FALSE),0)</f>
        <v>0</v>
      </c>
    </row>
    <row r="29" spans="1:15" s="56" customFormat="1" x14ac:dyDescent="0.2">
      <c r="A29" s="6"/>
      <c r="B29" s="99"/>
      <c r="C29" s="98"/>
      <c r="D29" s="108"/>
      <c r="E29" s="81"/>
      <c r="F29" s="108"/>
      <c r="G29" s="112"/>
      <c r="H29" s="120"/>
      <c r="I29" s="82"/>
      <c r="J29" s="82"/>
      <c r="K29" s="82"/>
      <c r="L29" s="6"/>
      <c r="M29" s="87"/>
      <c r="N29" s="113">
        <f>IFERROR(VLOOKUP(Table434[[#This Row],[Banner ID]],'[1]31072019 Ageing'!$D$29:$E$244,2,FALSE),0)</f>
        <v>0</v>
      </c>
      <c r="O29" s="1">
        <f>IFERROR(VLOOKUP(Table434[[#This Row],[Banner ID]],'[1]31072019 Ageing'!$D$29:$L$244,9,FALSE),0)</f>
        <v>0</v>
      </c>
    </row>
    <row r="30" spans="1:15" x14ac:dyDescent="0.2">
      <c r="A30" s="6"/>
      <c r="B30" s="98"/>
      <c r="C30" s="87"/>
      <c r="D30" s="108"/>
      <c r="F30" s="81"/>
      <c r="G30" s="112"/>
      <c r="H30" s="115"/>
      <c r="L30" s="6"/>
      <c r="M30" s="87"/>
      <c r="N30" s="113">
        <f>IFERROR(VLOOKUP(Table434[[#This Row],[Banner ID]],'[1]31072019 Ageing'!$D$29:$E$244,2,FALSE),0)</f>
        <v>0</v>
      </c>
      <c r="O30" s="1">
        <f>IFERROR(VLOOKUP(Table434[[#This Row],[Banner ID]],'[1]31072019 Ageing'!$D$29:$L$244,9,FALSE),0)</f>
        <v>0</v>
      </c>
    </row>
    <row r="31" spans="1:15" x14ac:dyDescent="0.2">
      <c r="A31" s="102"/>
      <c r="B31" s="96"/>
      <c r="C31" s="87"/>
      <c r="D31" s="81"/>
      <c r="F31" s="81"/>
      <c r="G31" s="111"/>
      <c r="H31" s="115"/>
      <c r="L31" s="6"/>
      <c r="M31" s="87"/>
      <c r="N31" s="113">
        <f>IFERROR(VLOOKUP(Table434[[#This Row],[Banner ID]],'[1]31072019 Ageing'!$D$29:$E$244,2,FALSE),0)</f>
        <v>0</v>
      </c>
      <c r="O31" s="1">
        <f>IFERROR(VLOOKUP(Table434[[#This Row],[Banner ID]],'[1]31072019 Ageing'!$D$29:$L$244,9,FALSE),0)</f>
        <v>0</v>
      </c>
    </row>
    <row r="32" spans="1:15" ht="33" customHeight="1" x14ac:dyDescent="0.2">
      <c r="A32" s="80"/>
      <c r="B32" s="98"/>
      <c r="C32" s="87"/>
      <c r="D32" s="81"/>
      <c r="F32" s="81"/>
      <c r="G32" s="111"/>
      <c r="H32" s="115"/>
      <c r="J32" s="56"/>
      <c r="L32" s="6"/>
      <c r="M32" s="87"/>
      <c r="N32" s="113">
        <f>IFERROR(VLOOKUP(Table434[[#This Row],[Banner ID]],'[1]31072019 Ageing'!$D$29:$E$244,2,FALSE),0)</f>
        <v>0</v>
      </c>
      <c r="O32" s="1">
        <f>IFERROR(VLOOKUP(Table434[[#This Row],[Banner ID]],'[1]31072019 Ageing'!$D$29:$L$244,9,FALSE),0)</f>
        <v>0</v>
      </c>
    </row>
    <row r="33" spans="1:15" x14ac:dyDescent="0.2">
      <c r="A33" s="102"/>
      <c r="B33" s="96"/>
      <c r="C33" s="87"/>
      <c r="D33" s="81"/>
      <c r="F33" s="81"/>
      <c r="G33" s="111"/>
      <c r="H33" s="115"/>
      <c r="L33" s="6"/>
      <c r="M33" s="87"/>
      <c r="N33" s="113">
        <f>IFERROR(VLOOKUP(Table434[[#This Row],[Banner ID]],'[1]31072019 Ageing'!$D$29:$E$244,2,FALSE),0)</f>
        <v>0</v>
      </c>
      <c r="O33" s="1">
        <f>IFERROR(VLOOKUP(Table434[[#This Row],[Banner ID]],'[1]31072019 Ageing'!$D$29:$L$244,9,FALSE),0)</f>
        <v>0</v>
      </c>
    </row>
    <row r="34" spans="1:15" x14ac:dyDescent="0.2">
      <c r="A34" s="6"/>
      <c r="B34" s="100"/>
      <c r="D34" s="109"/>
      <c r="F34" s="109"/>
      <c r="G34" s="109"/>
      <c r="M34" s="87"/>
    </row>
    <row r="35" spans="1:15" ht="76.5" customHeight="1" thickBot="1" x14ac:dyDescent="0.25">
      <c r="G35" s="116" t="s">
        <v>289</v>
      </c>
      <c r="H35" s="117">
        <f>SUM(H15:H34)</f>
        <v>0</v>
      </c>
      <c r="I35"/>
      <c r="J35" s="114"/>
      <c r="K35" s="118" t="s">
        <v>1403</v>
      </c>
    </row>
    <row r="36" spans="1:15" ht="16" thickTop="1" x14ac:dyDescent="0.2"/>
    <row r="37" spans="1:15" ht="22" thickBot="1" x14ac:dyDescent="0.25">
      <c r="G37" s="110"/>
      <c r="H37" s="97"/>
    </row>
    <row r="38" spans="1:15" ht="8.25" customHeight="1" thickTop="1" x14ac:dyDescent="0.2"/>
  </sheetData>
  <conditionalFormatting sqref="L15:L34">
    <cfRule type="cellIs" dxfId="0" priority="1" operator="equal">
      <formula>"graduated"</formula>
    </cfRule>
  </conditionalFormatting>
  <pageMargins left="0.25" right="0.25" top="0.75" bottom="0.75" header="0.3" footer="0.3"/>
  <pageSetup paperSize="9" scale="39" fitToHeight="2" orientation="landscape" r:id="rId1"/>
  <colBreaks count="1" manualBreakCount="1">
    <brk id="10" max="37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CSE Stipend Pmt Sep - 18</vt:lpstr>
      <vt:lpstr>Sheet1</vt:lpstr>
      <vt:lpstr>Jan 18</vt:lpstr>
      <vt:lpstr>Sheet4</vt:lpstr>
      <vt:lpstr>Argos data verification</vt:lpstr>
      <vt:lpstr>Stipend Pmt Nov-19 </vt:lpstr>
      <vt:lpstr>'CSE Stipend Pmt Sep - 18'!Print_Area</vt:lpstr>
      <vt:lpstr>'Jan 18'!Print_Area</vt:lpstr>
      <vt:lpstr>'Stipend Pmt Nov-19 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M. Samara</dc:creator>
  <cp:keywords/>
  <dc:description/>
  <cp:lastModifiedBy>Arun Kollan Padickal Raveendran</cp:lastModifiedBy>
  <cp:revision/>
  <dcterms:created xsi:type="dcterms:W3CDTF">2018-01-23T07:22:04Z</dcterms:created>
  <dcterms:modified xsi:type="dcterms:W3CDTF">2025-05-28T11:52:04Z</dcterms:modified>
  <cp:category/>
  <cp:contentStatus/>
</cp:coreProperties>
</file>